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48" yWindow="2292" windowWidth="19200" windowHeight="11520" activeTab="0"/>
  </bookViews>
  <sheets>
    <sheet name="106日間" sheetId="1" r:id="rId1"/>
  </sheets>
  <definedNames>
    <definedName name="_xlnm.Print_Area" localSheetId="0">'106日間'!$A:$V</definedName>
    <definedName name="_xlnm.Print_Titles" localSheetId="0">'106日間'!$3:$5</definedName>
  </definedNames>
  <calcPr fullCalcOnLoad="1"/>
</workbook>
</file>

<file path=xl/sharedStrings.xml><?xml version="1.0" encoding="utf-8"?>
<sst xmlns="http://schemas.openxmlformats.org/spreadsheetml/2006/main" count="191" uniqueCount="129">
  <si>
    <r>
      <rPr>
        <b/>
        <sz val="12"/>
        <rFont val="標楷體"/>
        <family val="4"/>
      </rPr>
      <t>時數</t>
    </r>
  </si>
  <si>
    <r>
      <rPr>
        <b/>
        <sz val="12"/>
        <rFont val="標楷體"/>
        <family val="4"/>
      </rPr>
      <t>第一學年</t>
    </r>
  </si>
  <si>
    <r>
      <rPr>
        <b/>
        <sz val="12"/>
        <rFont val="標楷體"/>
        <family val="4"/>
      </rPr>
      <t>第二學年</t>
    </r>
  </si>
  <si>
    <r>
      <rPr>
        <b/>
        <sz val="12"/>
        <rFont val="標楷體"/>
        <family val="4"/>
      </rPr>
      <t>第三學年</t>
    </r>
  </si>
  <si>
    <r>
      <rPr>
        <b/>
        <sz val="12"/>
        <rFont val="標楷體"/>
        <family val="4"/>
      </rPr>
      <t>第四學年</t>
    </r>
  </si>
  <si>
    <r>
      <rPr>
        <b/>
        <sz val="12"/>
        <rFont val="標楷體"/>
        <family val="4"/>
      </rPr>
      <t>備註</t>
    </r>
  </si>
  <si>
    <r>
      <rPr>
        <b/>
        <sz val="12"/>
        <rFont val="標楷體"/>
        <family val="4"/>
      </rPr>
      <t>上</t>
    </r>
  </si>
  <si>
    <r>
      <rPr>
        <b/>
        <sz val="12"/>
        <rFont val="標楷體"/>
        <family val="4"/>
      </rPr>
      <t>下</t>
    </r>
  </si>
  <si>
    <r>
      <rPr>
        <b/>
        <sz val="12"/>
        <rFont val="標楷體"/>
        <family val="4"/>
      </rPr>
      <t>授課</t>
    </r>
  </si>
  <si>
    <r>
      <rPr>
        <b/>
        <sz val="12"/>
        <rFont val="標楷體"/>
        <family val="4"/>
      </rPr>
      <t>實習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</si>
  <si>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</si>
  <si>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生活與服務</t>
    </r>
    <r>
      <rPr>
        <sz val="12"/>
        <rFont val="Times New Roman"/>
        <family val="1"/>
      </rPr>
      <t xml:space="preserve"> Life and Service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</si>
  <si>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</t>
    </r>
  </si>
  <si>
    <r>
      <rPr>
        <b/>
        <sz val="12"/>
        <rFont val="標楷體"/>
        <family val="4"/>
      </rPr>
      <t>軍訓
與體育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</si>
  <si>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Physical Education (I)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</si>
  <si>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Physical Education(II)</t>
    </r>
  </si>
  <si>
    <r>
      <rPr>
        <b/>
        <sz val="12"/>
        <rFont val="標楷體"/>
        <family val="4"/>
      </rPr>
      <t>專業必修</t>
    </r>
  </si>
  <si>
    <r>
      <rPr>
        <b/>
        <sz val="12"/>
        <rFont val="標楷體"/>
        <family val="4"/>
      </rPr>
      <t>核心基礎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</si>
  <si>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</si>
  <si>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經濟學</t>
    </r>
    <r>
      <rPr>
        <sz val="12"/>
        <rFont val="Times New Roman"/>
        <family val="1"/>
      </rPr>
      <t xml:space="preserve"> Economics</t>
    </r>
  </si>
  <si>
    <r>
      <rPr>
        <sz val="10"/>
        <rFont val="標楷體"/>
        <family val="4"/>
      </rPr>
      <t>★電腦課程</t>
    </r>
  </si>
  <si>
    <r>
      <rPr>
        <sz val="12"/>
        <rFont val="標楷體"/>
        <family val="4"/>
      </rPr>
      <t>計算機網路</t>
    </r>
    <r>
      <rPr>
        <sz val="12"/>
        <rFont val="Times New Roman"/>
        <family val="1"/>
      </rPr>
      <t xml:space="preserve"> Computer Network</t>
    </r>
  </si>
  <si>
    <r>
      <rPr>
        <sz val="12"/>
        <rFont val="標楷體"/>
        <family val="4"/>
      </rPr>
      <t>管理學</t>
    </r>
    <r>
      <rPr>
        <sz val="12"/>
        <rFont val="Times New Roman"/>
        <family val="1"/>
      </rPr>
      <t xml:space="preserve"> Management</t>
    </r>
  </si>
  <si>
    <r>
      <rPr>
        <sz val="12"/>
        <rFont val="標楷體"/>
        <family val="4"/>
      </rPr>
      <t>統計學</t>
    </r>
    <r>
      <rPr>
        <sz val="12"/>
        <rFont val="Times New Roman"/>
        <family val="1"/>
      </rPr>
      <t xml:space="preserve"> Statistics</t>
    </r>
  </si>
  <si>
    <r>
      <rPr>
        <sz val="12"/>
        <rFont val="標楷體"/>
        <family val="4"/>
      </rPr>
      <t>應用統計學</t>
    </r>
    <r>
      <rPr>
        <sz val="12"/>
        <rFont val="Times New Roman"/>
        <family val="1"/>
      </rPr>
      <t xml:space="preserve"> Applied Statistics</t>
    </r>
  </si>
  <si>
    <r>
      <rPr>
        <sz val="12"/>
        <rFont val="標楷體"/>
        <family val="4"/>
      </rPr>
      <t>資料結構</t>
    </r>
    <r>
      <rPr>
        <sz val="12"/>
        <rFont val="Times New Roman"/>
        <family val="1"/>
      </rPr>
      <t xml:space="preserve"> Data Structure</t>
    </r>
  </si>
  <si>
    <r>
      <rPr>
        <sz val="12"/>
        <rFont val="標楷體"/>
        <family val="4"/>
      </rPr>
      <t>管理資訊系統</t>
    </r>
    <r>
      <rPr>
        <sz val="12"/>
        <rFont val="Times New Roman"/>
        <family val="1"/>
      </rPr>
      <t xml:space="preserve"> Management Information System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</si>
  <si>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Accounting(I)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</si>
  <si>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Accounting(II)</t>
    </r>
  </si>
  <si>
    <r>
      <rPr>
        <sz val="12"/>
        <rFont val="標楷體"/>
        <family val="4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</si>
  <si>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sz val="12"/>
        <rFont val="標楷體"/>
        <family val="4"/>
      </rPr>
      <t>健康產業管理學</t>
    </r>
    <r>
      <rPr>
        <sz val="12"/>
        <rFont val="Times New Roman"/>
        <family val="1"/>
      </rPr>
      <t xml:space="preserve"> Management in Health Industry</t>
    </r>
  </si>
  <si>
    <r>
      <rPr>
        <sz val="10"/>
        <rFont val="標楷體"/>
        <family val="4"/>
      </rPr>
      <t>★☆電腦課程</t>
    </r>
  </si>
  <si>
    <r>
      <rPr>
        <b/>
        <sz val="12"/>
        <rFont val="標楷體"/>
        <family val="4"/>
      </rPr>
      <t>核心專業</t>
    </r>
  </si>
  <si>
    <r>
      <rPr>
        <sz val="10"/>
        <rFont val="標楷體"/>
        <family val="4"/>
      </rPr>
      <t>☆電腦課程</t>
    </r>
  </si>
  <si>
    <r>
      <rPr>
        <sz val="12"/>
        <rFont val="標楷體"/>
        <family val="4"/>
      </rPr>
      <t>資管專題研究</t>
    </r>
    <r>
      <rPr>
        <sz val="12"/>
        <rFont val="Times New Roman"/>
        <family val="1"/>
      </rPr>
      <t xml:space="preserve"> Project Research</t>
    </r>
  </si>
  <si>
    <r>
      <rPr>
        <sz val="12"/>
        <rFont val="標楷體"/>
        <family val="4"/>
      </rPr>
      <t>資訊安全</t>
    </r>
    <r>
      <rPr>
        <sz val="12"/>
        <rFont val="Times New Roman"/>
        <family val="1"/>
      </rPr>
      <t xml:space="preserve"> Information Security</t>
    </r>
  </si>
  <si>
    <r>
      <rPr>
        <b/>
        <sz val="12"/>
        <rFont val="標楷體"/>
        <family val="4"/>
      </rP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</si>
  <si>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>博學
涵養</t>
    </r>
  </si>
  <si>
    <r>
      <rPr>
        <b/>
        <sz val="12"/>
        <rFont val="標楷體"/>
        <family val="4"/>
      </rPr>
      <t>專業選修</t>
    </r>
  </si>
  <si>
    <r>
      <rPr>
        <sz val="12"/>
        <rFont val="標楷體"/>
        <family val="4"/>
      </rPr>
      <t>行動通信程式設計</t>
    </r>
    <r>
      <rPr>
        <sz val="12"/>
        <rFont val="Times New Roman"/>
        <family val="1"/>
      </rPr>
      <t xml:space="preserve"> Mobile Programming</t>
    </r>
  </si>
  <si>
    <r>
      <rPr>
        <sz val="12"/>
        <rFont val="標楷體"/>
        <family val="4"/>
      </rPr>
      <t>進階網頁資料庫程式設計</t>
    </r>
    <r>
      <rPr>
        <sz val="12"/>
        <rFont val="Times New Roman"/>
        <family val="1"/>
      </rPr>
      <t xml:space="preserve"> Advanced Web Database Programming</t>
    </r>
  </si>
  <si>
    <r>
      <rPr>
        <sz val="12"/>
        <rFont val="標楷體"/>
        <family val="4"/>
      </rPr>
      <t>健康產業資訊管理</t>
    </r>
    <r>
      <rPr>
        <sz val="12"/>
        <rFont val="Times New Roman"/>
        <family val="1"/>
      </rPr>
      <t xml:space="preserve"> Health Industry Information Management</t>
    </r>
  </si>
  <si>
    <r>
      <rPr>
        <sz val="12"/>
        <rFont val="標楷體"/>
        <family val="4"/>
      </rPr>
      <t>醫療資訊交換</t>
    </r>
    <r>
      <rPr>
        <sz val="12"/>
        <rFont val="Times New Roman"/>
        <family val="1"/>
      </rPr>
      <t xml:space="preserve"> Medical Data Exchange</t>
    </r>
  </si>
  <si>
    <r>
      <rPr>
        <sz val="12"/>
        <rFont val="標楷體"/>
        <family val="4"/>
      </rPr>
      <t>遠距照護</t>
    </r>
    <r>
      <rPr>
        <sz val="12"/>
        <rFont val="Times New Roman"/>
        <family val="1"/>
      </rPr>
      <t xml:space="preserve"> Telecare</t>
    </r>
  </si>
  <si>
    <r>
      <rPr>
        <sz val="12"/>
        <rFont val="標楷體"/>
        <family val="4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</si>
  <si>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sz val="12"/>
        <rFont val="標楷體"/>
        <family val="4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</si>
  <si>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rPr>
        <sz val="12"/>
        <rFont val="標楷體"/>
        <family val="4"/>
      </rPr>
      <t>多媒體系統</t>
    </r>
    <r>
      <rPr>
        <sz val="12"/>
        <rFont val="Times New Roman"/>
        <family val="1"/>
      </rPr>
      <t xml:space="preserve"> Multimedia System</t>
    </r>
  </si>
  <si>
    <r>
      <rPr>
        <sz val="12"/>
        <rFont val="標楷體"/>
        <family val="4"/>
      </rPr>
      <t>資管證照實務導入</t>
    </r>
    <r>
      <rPr>
        <sz val="12"/>
        <rFont val="Times New Roman"/>
        <family val="1"/>
      </rPr>
      <t xml:space="preserve"> MIS License Practice Introduction</t>
    </r>
  </si>
  <si>
    <r>
      <rPr>
        <sz val="12"/>
        <rFont val="標楷體"/>
        <family val="4"/>
      </rPr>
      <t>網路管理</t>
    </r>
    <r>
      <rPr>
        <sz val="12"/>
        <rFont val="Times New Roman"/>
        <family val="1"/>
      </rPr>
      <t xml:space="preserve"> Network Management</t>
    </r>
  </si>
  <si>
    <r>
      <rPr>
        <sz val="12"/>
        <rFont val="標楷體"/>
        <family val="4"/>
      </rPr>
      <t>專案管理</t>
    </r>
    <r>
      <rPr>
        <sz val="12"/>
        <rFont val="Times New Roman"/>
        <family val="1"/>
      </rPr>
      <t xml:space="preserve"> Project Management</t>
    </r>
  </si>
  <si>
    <r>
      <rPr>
        <sz val="12"/>
        <rFont val="標楷體"/>
        <family val="4"/>
      </rPr>
      <t>供應鏈管理</t>
    </r>
    <r>
      <rPr>
        <sz val="12"/>
        <rFont val="Times New Roman"/>
        <family val="1"/>
      </rPr>
      <t xml:space="preserve"> Supply Chain Management</t>
    </r>
  </si>
  <si>
    <r>
      <rPr>
        <sz val="12"/>
        <rFont val="標楷體"/>
        <family val="4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</si>
  <si>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b/>
        <sz val="12"/>
        <rFont val="標楷體"/>
        <family val="4"/>
      </rP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</rPr>
      <t>選修</t>
    </r>
    <r>
      <rPr>
        <b/>
        <sz val="12"/>
        <rFont val="Times New Roman"/>
        <family val="1"/>
      </rPr>
      <t>(B)</t>
    </r>
  </si>
  <si>
    <r>
      <rPr>
        <b/>
        <sz val="12"/>
        <rFont val="標楷體"/>
        <family val="4"/>
      </rPr>
      <t>★院共同核心必修課程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標楷體"/>
        <family val="4"/>
      </rPr>
      <t>☆創管學程</t>
    </r>
  </si>
  <si>
    <r>
      <rPr>
        <b/>
        <sz val="16"/>
        <rFont val="標楷體"/>
        <family val="4"/>
      </rPr>
      <t>畢業規定及其他相關說明：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</si>
  <si>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</si>
  <si>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電腦課程須繳交電腦實習費。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</si>
  <si>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Database System (I)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</si>
  <si>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Database System (II)</t>
    </r>
  </si>
  <si>
    <r>
      <rPr>
        <sz val="12"/>
        <rFont val="標楷體"/>
        <family val="4"/>
      </rPr>
      <t>企業概論與企業倫理</t>
    </r>
    <r>
      <rPr>
        <sz val="12"/>
        <rFont val="Times New Roman"/>
        <family val="1"/>
      </rPr>
      <t xml:space="preserve"> Introduction to Business and Business Ethics</t>
    </r>
  </si>
  <si>
    <r>
      <rPr>
        <sz val="12"/>
        <rFont val="標楷體"/>
        <family val="4"/>
      </rPr>
      <t>研究方法</t>
    </r>
    <r>
      <rPr>
        <sz val="12"/>
        <rFont val="Times New Roman"/>
        <family val="1"/>
      </rPr>
      <t xml:space="preserve"> Research Method</t>
    </r>
  </si>
  <si>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 xml:space="preserve"> Computer Programming</t>
    </r>
  </si>
  <si>
    <r>
      <rPr>
        <sz val="12"/>
        <rFont val="標楷體"/>
        <family val="4"/>
      </rPr>
      <t>物件導向程式設計</t>
    </r>
    <r>
      <rPr>
        <sz val="12"/>
        <rFont val="Times New Roman"/>
        <family val="1"/>
      </rPr>
      <t xml:space="preserve"> Object Oriented Programming</t>
    </r>
  </si>
  <si>
    <r>
      <rPr>
        <sz val="12"/>
        <rFont val="標楷體"/>
        <family val="4"/>
      </rPr>
      <t>網頁資料庫程式設計</t>
    </r>
    <r>
      <rPr>
        <sz val="12"/>
        <rFont val="Times New Roman"/>
        <family val="1"/>
      </rPr>
      <t xml:space="preserve"> Web Database Programming</t>
    </r>
  </si>
  <si>
    <r>
      <rPr>
        <sz val="12"/>
        <rFont val="標楷體"/>
        <family val="4"/>
      </rPr>
      <t>企業資源規劃</t>
    </r>
    <r>
      <rPr>
        <sz val="12"/>
        <rFont val="Times New Roman"/>
        <family val="1"/>
      </rPr>
      <t xml:space="preserve"> Enterprise Resource Planning</t>
    </r>
  </si>
  <si>
    <r>
      <rPr>
        <sz val="12"/>
        <rFont val="標楷體"/>
        <family val="4"/>
      </rPr>
      <t>顧客關係管理</t>
    </r>
    <r>
      <rPr>
        <sz val="12"/>
        <rFont val="Times New Roman"/>
        <family val="1"/>
      </rPr>
      <t xml:space="preserve"> Customer Relationship Management</t>
    </r>
  </si>
  <si>
    <r>
      <rPr>
        <sz val="12"/>
        <rFont val="標楷體"/>
        <family val="4"/>
      </rPr>
      <t>決策支援系統</t>
    </r>
    <r>
      <rPr>
        <sz val="12"/>
        <rFont val="Times New Roman"/>
        <family val="1"/>
      </rPr>
      <t xml:space="preserve"> Decision Support System</t>
    </r>
  </si>
  <si>
    <r>
      <rPr>
        <sz val="12"/>
        <rFont val="標楷體"/>
        <family val="4"/>
      </rPr>
      <t>電子商務</t>
    </r>
    <r>
      <rPr>
        <sz val="12"/>
        <rFont val="Times New Roman"/>
        <family val="1"/>
      </rPr>
      <t xml:space="preserve"> Electronic Commerce</t>
    </r>
  </si>
  <si>
    <r>
      <rPr>
        <sz val="12"/>
        <rFont val="標楷體"/>
        <family val="4"/>
      </rPr>
      <t>服務業管理</t>
    </r>
    <r>
      <rPr>
        <sz val="12"/>
        <rFont val="Times New Roman"/>
        <family val="1"/>
      </rPr>
      <t xml:space="preserve"> Service Industry Management</t>
    </r>
  </si>
  <si>
    <r>
      <rPr>
        <sz val="10"/>
        <rFont val="標楷體"/>
        <family val="4"/>
      </rPr>
      <t>★</t>
    </r>
  </si>
  <si>
    <r>
      <rPr>
        <sz val="12"/>
        <rFont val="標楷體"/>
        <family val="4"/>
      </rPr>
      <t>畢業前必須取得本系所列之專業證照要求，始得畢業。</t>
    </r>
  </si>
  <si>
    <r>
      <rPr>
        <sz val="12"/>
        <rFont val="標楷體"/>
        <family val="4"/>
      </rPr>
      <t>網頁設計</t>
    </r>
    <r>
      <rPr>
        <sz val="12"/>
        <rFont val="Times New Roman"/>
        <family val="1"/>
      </rPr>
      <t xml:space="preserve"> Web Design</t>
    </r>
  </si>
  <si>
    <t>電腦課程</t>
  </si>
  <si>
    <r>
      <rPr>
        <sz val="12"/>
        <rFont val="標楷體"/>
        <family val="4"/>
      </rPr>
      <t>網路行銷</t>
    </r>
    <r>
      <rPr>
        <sz val="12"/>
        <rFont val="Times New Roman"/>
        <family val="1"/>
      </rPr>
      <t xml:space="preserve"> Internet Marketing</t>
    </r>
  </si>
  <si>
    <r>
      <rPr>
        <sz val="12"/>
        <rFont val="標楷體"/>
        <family val="4"/>
      </rPr>
      <t>生產管理資訊系統</t>
    </r>
    <r>
      <rPr>
        <sz val="12"/>
        <rFont val="Times New Roman"/>
        <family val="1"/>
      </rPr>
      <t xml:space="preserve"> Production Management  Information System</t>
    </r>
  </si>
  <si>
    <r>
      <rPr>
        <sz val="12"/>
        <rFont val="標楷體"/>
        <family val="4"/>
      </rPr>
      <t>財務管理資訊系統</t>
    </r>
    <r>
      <rPr>
        <sz val="12"/>
        <rFont val="Times New Roman"/>
        <family val="1"/>
      </rPr>
      <t xml:space="preserve"> Financial Management Information System</t>
    </r>
  </si>
  <si>
    <r>
      <rPr>
        <sz val="12"/>
        <rFont val="標楷體"/>
        <family val="4"/>
      </rPr>
      <t>辦公室軟體應用</t>
    </r>
    <r>
      <rPr>
        <sz val="12"/>
        <rFont val="Times New Roman"/>
        <family val="1"/>
      </rPr>
      <t xml:space="preserve"> Office Software Practice</t>
    </r>
  </si>
  <si>
    <r>
      <rPr>
        <sz val="12"/>
        <rFont val="標楷體"/>
        <family val="4"/>
      </rPr>
      <t>影像處理</t>
    </r>
    <r>
      <rPr>
        <sz val="12"/>
        <rFont val="Times New Roman"/>
        <family val="1"/>
      </rPr>
      <t xml:space="preserve"> Image Processing</t>
    </r>
  </si>
  <si>
    <r>
      <rPr>
        <b/>
        <sz val="12"/>
        <rFont val="標楷體"/>
        <family val="4"/>
      </rPr>
      <t>科目
類別</t>
    </r>
  </si>
  <si>
    <r>
      <rPr>
        <b/>
        <sz val="12"/>
        <rFont val="標楷體"/>
        <family val="4"/>
      </rPr>
      <t>科目名稱</t>
    </r>
  </si>
  <si>
    <r>
      <rPr>
        <b/>
        <sz val="12"/>
        <rFont val="標楷體"/>
        <family val="4"/>
      </rPr>
      <t>學分數</t>
    </r>
  </si>
  <si>
    <r>
      <t>Linux</t>
    </r>
    <r>
      <rPr>
        <sz val="12"/>
        <rFont val="標楷體"/>
        <family val="4"/>
      </rPr>
      <t>作業系統</t>
    </r>
    <r>
      <rPr>
        <sz val="12"/>
        <rFont val="Times New Roman"/>
        <family val="1"/>
      </rPr>
      <t xml:space="preserve"> Linux Operating System</t>
    </r>
  </si>
  <si>
    <r>
      <rPr>
        <sz val="12"/>
        <rFont val="標楷體"/>
        <family val="4"/>
      </rPr>
      <t>資料探勘</t>
    </r>
    <r>
      <rPr>
        <sz val="12"/>
        <rFont val="Times New Roman"/>
        <family val="1"/>
      </rPr>
      <t xml:space="preserve"> Data Mining</t>
    </r>
  </si>
  <si>
    <r>
      <rPr>
        <sz val="12"/>
        <rFont val="標楷體"/>
        <family val="4"/>
      </rPr>
      <t>物聯網科技</t>
    </r>
    <r>
      <rPr>
        <sz val="12"/>
        <rFont val="Times New Roman"/>
        <family val="1"/>
      </rPr>
      <t xml:space="preserve"> Internet of Things Technology</t>
    </r>
  </si>
  <si>
    <r>
      <t>3D</t>
    </r>
    <r>
      <rPr>
        <sz val="12"/>
        <rFont val="標楷體"/>
        <family val="4"/>
      </rPr>
      <t>電腦動畫</t>
    </r>
    <r>
      <rPr>
        <sz val="12"/>
        <rFont val="Times New Roman"/>
        <family val="1"/>
      </rPr>
      <t xml:space="preserve"> 3D Computer Animation</t>
    </r>
  </si>
  <si>
    <r>
      <rPr>
        <sz val="12"/>
        <rFont val="標楷體"/>
        <family val="4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本系視需要取代已開課之專業選修課程。</t>
    </r>
  </si>
  <si>
    <t>「影像處理」及「網頁設計」為服務學習課程。</t>
  </si>
  <si>
    <r>
      <rPr>
        <sz val="12"/>
        <rFont val="標楷體"/>
        <family val="4"/>
      </rPr>
      <t>實習之時數為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以上。</t>
    </r>
  </si>
  <si>
    <r>
      <rPr>
        <b/>
        <sz val="12"/>
        <rFont val="標楷體"/>
        <family val="4"/>
      </rPr>
      <t>資訊科技</t>
    </r>
  </si>
  <si>
    <t>二</t>
  </si>
  <si>
    <t>三</t>
  </si>
  <si>
    <t>四</t>
  </si>
  <si>
    <t>五</t>
  </si>
  <si>
    <t>六</t>
  </si>
  <si>
    <t>電腦課程內含
「服務學習」</t>
  </si>
  <si>
    <r>
      <rPr>
        <sz val="12"/>
        <color indexed="8"/>
        <rFont val="標楷體"/>
        <family val="4"/>
      </rPr>
      <t>大一英文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 Freshman English(I)</t>
    </r>
  </si>
  <si>
    <r>
      <rPr>
        <sz val="12"/>
        <color indexed="8"/>
        <rFont val="標楷體"/>
        <family val="4"/>
      </rPr>
      <t>大一英文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 Freshman English(II)</t>
    </r>
  </si>
  <si>
    <r>
      <rPr>
        <sz val="12"/>
        <color indexed="8"/>
        <rFont val="標楷體"/>
        <family val="4"/>
      </rPr>
      <t>社會心理學</t>
    </r>
    <r>
      <rPr>
        <sz val="12"/>
        <color indexed="8"/>
        <rFont val="Times New Roman"/>
        <family val="1"/>
      </rPr>
      <t xml:space="preserve"> Social Psychology</t>
    </r>
  </si>
  <si>
    <r>
      <rPr>
        <sz val="12"/>
        <color indexed="8"/>
        <rFont val="標楷體"/>
        <family val="4"/>
      </rPr>
      <t>法律學概論</t>
    </r>
    <r>
      <rPr>
        <sz val="12"/>
        <color indexed="8"/>
        <rFont val="Times New Roman"/>
        <family val="1"/>
      </rPr>
      <t xml:space="preserve">  Introduction to Law</t>
    </r>
  </si>
  <si>
    <r>
      <rPr>
        <b/>
        <sz val="12"/>
        <rFont val="標楷體"/>
        <family val="4"/>
      </rPr>
      <t>企業管理</t>
    </r>
  </si>
  <si>
    <r>
      <rPr>
        <b/>
        <sz val="12"/>
        <rFont val="標楷體"/>
        <family val="4"/>
      </rPr>
      <t>基本
素養</t>
    </r>
  </si>
  <si>
    <r>
      <rPr>
        <sz val="12"/>
        <rFont val="標楷體"/>
        <family val="4"/>
      </rPr>
      <t>文學與人生</t>
    </r>
    <r>
      <rPr>
        <sz val="12"/>
        <rFont val="Times New Roman"/>
        <family val="1"/>
      </rPr>
      <t xml:space="preserve"> Literature and Life</t>
    </r>
  </si>
  <si>
    <r>
      <rPr>
        <sz val="12"/>
        <rFont val="標楷體"/>
        <family val="4"/>
      </rPr>
      <t>數理與邏輯</t>
    </r>
    <r>
      <rPr>
        <sz val="12"/>
        <rFont val="Times New Roman"/>
        <family val="1"/>
      </rPr>
      <t xml:space="preserve"> Mathematics and Logic</t>
    </r>
  </si>
  <si>
    <r>
      <rPr>
        <sz val="12"/>
        <rFont val="標楷體"/>
        <family val="4"/>
      </rPr>
      <t>資訊科技與應用</t>
    </r>
    <r>
      <rPr>
        <sz val="12"/>
        <rFont val="Times New Roman"/>
        <family val="1"/>
      </rPr>
      <t xml:space="preserve"> Information Technology and Application</t>
    </r>
  </si>
  <si>
    <r>
      <rPr>
        <sz val="12"/>
        <color indexed="8"/>
        <rFont val="標楷體"/>
        <family val="4"/>
      </rPr>
      <t>實用生活美學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Life Aesthetics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</si>
  <si>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(2)</t>
    </r>
  </si>
  <si>
    <r>
      <rPr>
        <b/>
        <sz val="12"/>
        <rFont val="標楷體"/>
        <family val="4"/>
      </rP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(1)+(2)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</si>
  <si>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</si>
  <si>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(4)</t>
    </r>
  </si>
  <si>
    <r>
      <rPr>
        <b/>
        <sz val="12"/>
        <rFont val="標楷體"/>
        <family val="4"/>
      </rP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(3)+(4)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</si>
  <si>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</si>
  <si>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(6)</t>
    </r>
  </si>
  <si>
    <r>
      <rPr>
        <b/>
        <sz val="12"/>
        <rFont val="標楷體"/>
        <family val="4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(5)+(6)</t>
    </r>
  </si>
  <si>
    <r>
      <rPr>
        <sz val="12"/>
        <color indexed="8"/>
        <rFont val="標楷體"/>
        <family val="4"/>
      </rPr>
      <t>生理與心理健康</t>
    </r>
    <r>
      <rPr>
        <sz val="12"/>
        <color indexed="8"/>
        <rFont val="Times New Roman"/>
        <family val="1"/>
      </rPr>
      <t xml:space="preserve">  Physiological and Mental Health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</si>
  <si>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 Physical Education(III)</t>
    </r>
  </si>
  <si>
    <r>
      <rPr>
        <sz val="12"/>
        <color indexed="8"/>
        <rFont val="標楷體"/>
        <family val="4"/>
      </rPr>
      <t>文學領域</t>
    </r>
    <r>
      <rPr>
        <sz val="12"/>
        <color indexed="8"/>
        <rFont val="Times New Roman"/>
        <family val="1"/>
      </rPr>
      <t xml:space="preserve"> Literature</t>
    </r>
    <r>
      <rPr>
        <sz val="12"/>
        <color indexed="8"/>
        <rFont val="Times New Roman"/>
        <family val="1"/>
      </rPr>
      <t xml:space="preserve"> Studies</t>
    </r>
  </si>
  <si>
    <r>
      <rPr>
        <sz val="12"/>
        <color indexed="8"/>
        <rFont val="標楷體"/>
        <family val="4"/>
      </rPr>
      <t>文化領域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Cultur</t>
    </r>
    <r>
      <rPr>
        <sz val="12"/>
        <color indexed="8"/>
        <rFont val="Times New Roman"/>
        <family val="1"/>
      </rPr>
      <t>al Studies</t>
    </r>
  </si>
  <si>
    <r>
      <rPr>
        <sz val="12"/>
        <color indexed="8"/>
        <rFont val="標楷體"/>
        <family val="4"/>
      </rPr>
      <t>時間、空間、多元文化</t>
    </r>
    <r>
      <rPr>
        <sz val="12"/>
        <color indexed="8"/>
        <rFont val="Times New Roman"/>
        <family val="1"/>
      </rPr>
      <t xml:space="preserve"> Multi-cultures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</si>
  <si>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 xml:space="preserve">國防科技
</t>
    </r>
    <r>
      <rPr>
        <sz val="12"/>
        <rFont val="Times New Roman"/>
        <family val="1"/>
      </rPr>
      <t>All-out Defense Education Military Training - Defense Technology</t>
    </r>
  </si>
  <si>
    <t>七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</si>
  <si>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 xml:space="preserve"> Practical Training</t>
    </r>
  </si>
  <si>
    <r>
      <rPr>
        <sz val="10"/>
        <rFont val="標楷體"/>
        <family val="4"/>
      </rPr>
      <t>校外實習
實習</t>
    </r>
    <r>
      <rPr>
        <sz val="10"/>
        <rFont val="Times New Roman"/>
        <family val="1"/>
      </rPr>
      <t>320</t>
    </r>
    <r>
      <rPr>
        <sz val="10"/>
        <rFont val="標楷體"/>
        <family val="4"/>
      </rPr>
      <t>小時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以上</t>
    </r>
  </si>
  <si>
    <r>
      <rPr>
        <b/>
        <sz val="16"/>
        <rFont val="標楷體"/>
        <family val="4"/>
      </rPr>
      <t>中臺科技大學大學部四年制日間部資訊管理系</t>
    </r>
    <r>
      <rPr>
        <b/>
        <sz val="16"/>
        <rFont val="Times New Roman"/>
        <family val="1"/>
      </rPr>
      <t>107</t>
    </r>
    <r>
      <rPr>
        <b/>
        <sz val="16"/>
        <rFont val="標楷體"/>
        <family val="4"/>
      </rPr>
      <t>學年度入學課程標準表</t>
    </r>
  </si>
  <si>
    <r>
      <t>大數據概論</t>
    </r>
    <r>
      <rPr>
        <sz val="12"/>
        <rFont val="Times New Roman"/>
        <family val="1"/>
      </rPr>
      <t xml:space="preserve"> Introduction to Big Data</t>
    </r>
  </si>
  <si>
    <r>
      <rPr>
        <sz val="12"/>
        <rFont val="標楷體"/>
        <family val="4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學分，必修</t>
    </r>
    <r>
      <rPr>
        <u val="single"/>
        <sz val="12"/>
        <rFont val="Times New Roman"/>
        <family val="1"/>
      </rPr>
      <t>87</t>
    </r>
    <r>
      <rPr>
        <sz val="12"/>
        <rFont val="標楷體"/>
        <family val="4"/>
      </rPr>
      <t>學分【含基本素養</t>
    </r>
    <r>
      <rPr>
        <u val="single"/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文學領域與文化領域各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、軍訓與體育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學分、專業必修</t>
    </r>
    <r>
      <rPr>
        <u val="single"/>
        <sz val="12"/>
        <rFont val="Times New Roman"/>
        <family val="1"/>
      </rPr>
      <t>60</t>
    </r>
    <r>
      <rPr>
        <sz val="12"/>
        <rFont val="標楷體"/>
        <family val="4"/>
      </rPr>
      <t>學分】，博學涵養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</t>
    </r>
    <r>
      <rPr>
        <sz val="12"/>
        <rFont val="標楷體"/>
        <family val="4"/>
      </rPr>
      <t>，選修至少</t>
    </r>
    <r>
      <rPr>
        <u val="single"/>
        <sz val="12"/>
        <rFont val="Times New Roman"/>
        <family val="1"/>
      </rPr>
      <t>37</t>
    </r>
    <r>
      <rPr>
        <sz val="12"/>
        <rFont val="標楷體"/>
        <family val="4"/>
      </rPr>
      <t>學分（其中專業選修至少</t>
    </r>
    <r>
      <rPr>
        <u val="single"/>
        <sz val="12"/>
        <rFont val="Times New Roman"/>
        <family val="1"/>
      </rPr>
      <t>28</t>
    </r>
    <r>
      <rPr>
        <sz val="12"/>
        <rFont val="標楷體"/>
        <family val="4"/>
      </rPr>
      <t>學分）。</t>
    </r>
  </si>
  <si>
    <r>
      <rPr>
        <sz val="12"/>
        <color indexed="8"/>
        <rFont val="標楷體"/>
        <family val="4"/>
      </rPr>
      <t>發展通識</t>
    </r>
    <r>
      <rPr>
        <sz val="12"/>
        <color indexed="8"/>
        <rFont val="Times New Roman"/>
        <family val="1"/>
      </rPr>
      <t xml:space="preserve"> Development of General Education</t>
    </r>
  </si>
  <si>
    <r>
      <rPr>
        <sz val="12"/>
        <color indexed="8"/>
        <rFont val="標楷體"/>
        <family val="4"/>
      </rPr>
      <t>發展通識</t>
    </r>
    <r>
      <rPr>
        <sz val="12"/>
        <color indexed="8"/>
        <rFont val="Times New Roman"/>
        <family val="1"/>
      </rPr>
      <t xml:space="preserve"> Development of General Education</t>
    </r>
  </si>
  <si>
    <r>
      <t>1070321</t>
    </r>
    <r>
      <rPr>
        <sz val="10"/>
        <rFont val="標楷體"/>
        <family val="4"/>
      </rPr>
      <t xml:space="preserve">系課程委員會議通過
</t>
    </r>
    <r>
      <rPr>
        <sz val="10"/>
        <rFont val="Times New Roman"/>
        <family val="1"/>
      </rPr>
      <t>1070326</t>
    </r>
    <r>
      <rPr>
        <sz val="10"/>
        <rFont val="標楷體"/>
        <family val="4"/>
      </rPr>
      <t xml:space="preserve">院課程委員會議通過
</t>
    </r>
    <r>
      <rPr>
        <sz val="10"/>
        <rFont val="Times New Roman"/>
        <family val="1"/>
      </rPr>
      <t>1070411</t>
    </r>
    <r>
      <rPr>
        <sz val="10"/>
        <rFont val="標楷體"/>
        <family val="4"/>
      </rPr>
      <t>校課程委員會議通過</t>
    </r>
  </si>
  <si>
    <t>有關英文能力畢業門檻之相關規定，依照「中臺科技大學大學部英(日)文畢業門檻實施要點」之規定辦理。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</si>
</sst>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6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wrapText="1" shrinkToFit="1"/>
    </xf>
    <xf numFmtId="0" fontId="52" fillId="35" borderId="27" xfId="0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wrapText="1" shrinkToFit="1"/>
    </xf>
    <xf numFmtId="0" fontId="1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1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0" xfId="0" applyNumberFormat="1" applyFont="1" applyFill="1" applyBorder="1" applyAlignment="1">
      <alignment vertical="center" wrapText="1" shrinkToFi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textRotation="255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 textRotation="255" wrapText="1"/>
    </xf>
    <xf numFmtId="0" fontId="3" fillId="0" borderId="37" xfId="0" applyNumberFormat="1" applyFont="1" applyFill="1" applyBorder="1" applyAlignment="1">
      <alignment horizontal="center" vertical="center" textRotation="255" wrapText="1" shrinkToFit="1"/>
    </xf>
    <xf numFmtId="0" fontId="3" fillId="0" borderId="37" xfId="0" applyFont="1" applyFill="1" applyBorder="1" applyAlignment="1">
      <alignment horizontal="center" vertical="center" textRotation="255" wrapText="1" shrinkToFit="1"/>
    </xf>
    <xf numFmtId="0" fontId="2" fillId="0" borderId="11" xfId="0" applyFont="1" applyFill="1" applyBorder="1" applyAlignment="1">
      <alignment horizontal="center" vertical="center" textRotation="255" wrapText="1" shrinkToFit="1"/>
    </xf>
    <xf numFmtId="0" fontId="3" fillId="0" borderId="11" xfId="0" applyFont="1" applyFill="1" applyBorder="1" applyAlignment="1">
      <alignment horizontal="center" vertical="center" textRotation="255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wrapText="1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8" fillId="0" borderId="45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view="pageBreakPreview" zoomScale="90" zoomScaleNormal="89" zoomScaleSheetLayoutView="90" workbookViewId="0" topLeftCell="A1">
      <selection activeCell="B88" sqref="B88:V88"/>
    </sheetView>
  </sheetViews>
  <sheetFormatPr defaultColWidth="9.00390625" defaultRowHeight="16.5"/>
  <cols>
    <col min="1" max="1" width="4.00390625" style="37" customWidth="1"/>
    <col min="2" max="2" width="5.625" style="38" customWidth="1"/>
    <col min="3" max="3" width="39.75390625" style="39" customWidth="1"/>
    <col min="4" max="4" width="4.50390625" style="40" customWidth="1"/>
    <col min="5" max="5" width="4.625" style="40" customWidth="1"/>
    <col min="6" max="21" width="4.125" style="41" customWidth="1"/>
    <col min="22" max="22" width="13.00390625" style="5" customWidth="1"/>
    <col min="23" max="23" width="9.50390625" style="6" hidden="1" customWidth="1"/>
    <col min="24" max="16384" width="9.00390625" style="6" customWidth="1"/>
  </cols>
  <sheetData>
    <row r="1" spans="1:22" ht="25.5" customHeight="1">
      <c r="A1" s="151" t="s">
        <v>122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</row>
    <row r="2" spans="1:22" ht="49.5" customHeight="1" thickBot="1">
      <c r="A2" s="154" t="s">
        <v>127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6"/>
    </row>
    <row r="3" spans="1:22" ht="15">
      <c r="A3" s="157" t="s">
        <v>78</v>
      </c>
      <c r="B3" s="158"/>
      <c r="C3" s="163" t="s">
        <v>79</v>
      </c>
      <c r="D3" s="166" t="s">
        <v>80</v>
      </c>
      <c r="E3" s="130" t="s">
        <v>0</v>
      </c>
      <c r="F3" s="129" t="s">
        <v>1</v>
      </c>
      <c r="G3" s="129"/>
      <c r="H3" s="129"/>
      <c r="I3" s="129"/>
      <c r="J3" s="129" t="s">
        <v>2</v>
      </c>
      <c r="K3" s="129"/>
      <c r="L3" s="129"/>
      <c r="M3" s="129"/>
      <c r="N3" s="129" t="s">
        <v>3</v>
      </c>
      <c r="O3" s="129"/>
      <c r="P3" s="129"/>
      <c r="Q3" s="129"/>
      <c r="R3" s="129" t="s">
        <v>4</v>
      </c>
      <c r="S3" s="129"/>
      <c r="T3" s="129"/>
      <c r="U3" s="129"/>
      <c r="V3" s="148" t="s">
        <v>5</v>
      </c>
    </row>
    <row r="4" spans="1:22" ht="15">
      <c r="A4" s="159"/>
      <c r="B4" s="160"/>
      <c r="C4" s="164"/>
      <c r="D4" s="167"/>
      <c r="E4" s="131"/>
      <c r="F4" s="109" t="s">
        <v>6</v>
      </c>
      <c r="G4" s="109"/>
      <c r="H4" s="109" t="s">
        <v>7</v>
      </c>
      <c r="I4" s="109"/>
      <c r="J4" s="109" t="s">
        <v>6</v>
      </c>
      <c r="K4" s="109"/>
      <c r="L4" s="109" t="s">
        <v>7</v>
      </c>
      <c r="M4" s="109"/>
      <c r="N4" s="109" t="s">
        <v>6</v>
      </c>
      <c r="O4" s="109"/>
      <c r="P4" s="109" t="s">
        <v>7</v>
      </c>
      <c r="Q4" s="109"/>
      <c r="R4" s="109" t="s">
        <v>6</v>
      </c>
      <c r="S4" s="109"/>
      <c r="T4" s="109" t="s">
        <v>7</v>
      </c>
      <c r="U4" s="109"/>
      <c r="V4" s="149"/>
    </row>
    <row r="5" spans="1:22" ht="16.5" thickBot="1">
      <c r="A5" s="161"/>
      <c r="B5" s="162"/>
      <c r="C5" s="165"/>
      <c r="D5" s="168"/>
      <c r="E5" s="132"/>
      <c r="F5" s="42" t="s">
        <v>8</v>
      </c>
      <c r="G5" s="42" t="s">
        <v>9</v>
      </c>
      <c r="H5" s="42" t="s">
        <v>8</v>
      </c>
      <c r="I5" s="42" t="s">
        <v>9</v>
      </c>
      <c r="J5" s="42" t="s">
        <v>8</v>
      </c>
      <c r="K5" s="42" t="s">
        <v>9</v>
      </c>
      <c r="L5" s="42" t="s">
        <v>8</v>
      </c>
      <c r="M5" s="42" t="s">
        <v>9</v>
      </c>
      <c r="N5" s="42" t="s">
        <v>8</v>
      </c>
      <c r="O5" s="42" t="s">
        <v>9</v>
      </c>
      <c r="P5" s="42" t="s">
        <v>8</v>
      </c>
      <c r="Q5" s="42" t="s">
        <v>9</v>
      </c>
      <c r="R5" s="42" t="s">
        <v>8</v>
      </c>
      <c r="S5" s="42" t="s">
        <v>9</v>
      </c>
      <c r="T5" s="42" t="s">
        <v>8</v>
      </c>
      <c r="U5" s="42" t="s">
        <v>9</v>
      </c>
      <c r="V5" s="150"/>
    </row>
    <row r="6" spans="1:23" ht="15.75">
      <c r="A6" s="119" t="s">
        <v>100</v>
      </c>
      <c r="B6" s="120"/>
      <c r="C6" s="65" t="s">
        <v>101</v>
      </c>
      <c r="D6" s="9">
        <f>E6</f>
        <v>2</v>
      </c>
      <c r="E6" s="9">
        <f>SUM(F6:U6)</f>
        <v>2</v>
      </c>
      <c r="F6" s="10">
        <v>2</v>
      </c>
      <c r="G6" s="10"/>
      <c r="H6" s="10"/>
      <c r="I6" s="10"/>
      <c r="J6" s="4"/>
      <c r="K6" s="4"/>
      <c r="L6" s="4"/>
      <c r="M6" s="4"/>
      <c r="N6" s="10"/>
      <c r="O6" s="10"/>
      <c r="P6" s="10"/>
      <c r="Q6" s="10"/>
      <c r="R6" s="4"/>
      <c r="S6" s="4"/>
      <c r="T6" s="4"/>
      <c r="U6" s="4"/>
      <c r="V6" s="22"/>
      <c r="W6" s="7">
        <f aca="true" t="shared" si="0" ref="W6:W60">IF(F6+G6&gt;0,11,IF(H6+I6&gt;0,12,IF(J6+K6&gt;0,21,IF(L6+M6&gt;0,22,IF(N6+O6&gt;0,31,IF(P6+Q6&gt;0,32,IF(R6+S6&gt;0,41,IF(T6+U6&gt;0,42,""))))))))</f>
        <v>11</v>
      </c>
    </row>
    <row r="7" spans="1:23" ht="15.75">
      <c r="A7" s="119"/>
      <c r="B7" s="120"/>
      <c r="C7" s="65" t="s">
        <v>102</v>
      </c>
      <c r="D7" s="9">
        <f aca="true" t="shared" si="1" ref="D7:D13">E7</f>
        <v>2</v>
      </c>
      <c r="E7" s="9">
        <f aca="true" t="shared" si="2" ref="E7:E13">SUM(F7:U7)</f>
        <v>2</v>
      </c>
      <c r="F7" s="10">
        <v>2</v>
      </c>
      <c r="G7" s="10"/>
      <c r="H7" s="10"/>
      <c r="I7" s="10"/>
      <c r="J7" s="4"/>
      <c r="K7" s="4"/>
      <c r="L7" s="4"/>
      <c r="M7" s="4"/>
      <c r="N7" s="10"/>
      <c r="O7" s="10"/>
      <c r="P7" s="10"/>
      <c r="Q7" s="10"/>
      <c r="R7" s="4"/>
      <c r="S7" s="4"/>
      <c r="T7" s="4"/>
      <c r="U7" s="4"/>
      <c r="V7" s="22"/>
      <c r="W7" s="7">
        <f t="shared" si="0"/>
        <v>11</v>
      </c>
    </row>
    <row r="8" spans="1:23" ht="31.5">
      <c r="A8" s="119"/>
      <c r="B8" s="120"/>
      <c r="C8" s="65" t="s">
        <v>103</v>
      </c>
      <c r="D8" s="9">
        <v>3</v>
      </c>
      <c r="E8" s="9">
        <v>3</v>
      </c>
      <c r="F8" s="10">
        <v>3</v>
      </c>
      <c r="G8" s="10"/>
      <c r="H8" s="10"/>
      <c r="I8" s="10"/>
      <c r="J8" s="4"/>
      <c r="K8" s="4"/>
      <c r="L8" s="4"/>
      <c r="M8" s="4"/>
      <c r="N8" s="10"/>
      <c r="O8" s="10"/>
      <c r="P8" s="10"/>
      <c r="Q8" s="10"/>
      <c r="R8" s="4"/>
      <c r="S8" s="4"/>
      <c r="T8" s="4"/>
      <c r="U8" s="4"/>
      <c r="V8" s="22" t="s">
        <v>10</v>
      </c>
      <c r="W8" s="7">
        <f>IF(F8+G8&gt;0,11,IF(H8+I8&gt;0,12,IF(J8+K8&gt;0,21,IF(L8+M8&gt;0,22,IF(N8+O8&gt;0,31,IF(P8+Q8&gt;0,32,IF(R8+S8&gt;0,41,IF(T8+U8&gt;0,42,""))))))))</f>
        <v>11</v>
      </c>
    </row>
    <row r="9" spans="1:23" ht="15.75">
      <c r="A9" s="119"/>
      <c r="B9" s="120"/>
      <c r="C9" s="71" t="s">
        <v>115</v>
      </c>
      <c r="D9" s="58">
        <f t="shared" si="1"/>
        <v>2</v>
      </c>
      <c r="E9" s="58">
        <f t="shared" si="2"/>
        <v>2</v>
      </c>
      <c r="F9" s="59"/>
      <c r="G9" s="59"/>
      <c r="H9" s="59">
        <v>2</v>
      </c>
      <c r="I9" s="59"/>
      <c r="J9" s="60"/>
      <c r="K9" s="60"/>
      <c r="L9" s="60"/>
      <c r="M9" s="60"/>
      <c r="N9" s="59"/>
      <c r="O9" s="59"/>
      <c r="P9" s="59"/>
      <c r="Q9" s="10"/>
      <c r="R9" s="4"/>
      <c r="S9" s="4"/>
      <c r="T9" s="4"/>
      <c r="U9" s="4"/>
      <c r="V9" s="22"/>
      <c r="W9" s="7">
        <f t="shared" si="0"/>
        <v>12</v>
      </c>
    </row>
    <row r="10" spans="1:23" ht="15.75">
      <c r="A10" s="119"/>
      <c r="B10" s="120"/>
      <c r="C10" s="66" t="s">
        <v>95</v>
      </c>
      <c r="D10" s="58">
        <f t="shared" si="1"/>
        <v>2</v>
      </c>
      <c r="E10" s="58">
        <f t="shared" si="2"/>
        <v>2</v>
      </c>
      <c r="F10" s="59">
        <v>2</v>
      </c>
      <c r="G10" s="59"/>
      <c r="H10" s="59"/>
      <c r="I10" s="59"/>
      <c r="J10" s="60"/>
      <c r="K10" s="60"/>
      <c r="L10" s="60"/>
      <c r="M10" s="60"/>
      <c r="N10" s="59"/>
      <c r="O10" s="59"/>
      <c r="P10" s="59"/>
      <c r="Q10" s="10"/>
      <c r="R10" s="4"/>
      <c r="S10" s="4"/>
      <c r="T10" s="4"/>
      <c r="U10" s="4"/>
      <c r="V10" s="22"/>
      <c r="W10" s="7">
        <f t="shared" si="0"/>
        <v>11</v>
      </c>
    </row>
    <row r="11" spans="1:23" ht="15.75">
      <c r="A11" s="119"/>
      <c r="B11" s="120"/>
      <c r="C11" s="66" t="s">
        <v>96</v>
      </c>
      <c r="D11" s="58">
        <f t="shared" si="1"/>
        <v>2</v>
      </c>
      <c r="E11" s="58">
        <f t="shared" si="2"/>
        <v>2</v>
      </c>
      <c r="F11" s="59"/>
      <c r="G11" s="59"/>
      <c r="H11" s="59">
        <v>2</v>
      </c>
      <c r="I11" s="59"/>
      <c r="J11" s="60"/>
      <c r="K11" s="60"/>
      <c r="L11" s="60"/>
      <c r="M11" s="60"/>
      <c r="N11" s="59"/>
      <c r="O11" s="59"/>
      <c r="P11" s="59"/>
      <c r="Q11" s="10"/>
      <c r="R11" s="4"/>
      <c r="S11" s="4"/>
      <c r="T11" s="4"/>
      <c r="U11" s="4"/>
      <c r="V11" s="22"/>
      <c r="W11" s="7">
        <f t="shared" si="0"/>
        <v>12</v>
      </c>
    </row>
    <row r="12" spans="1:23" ht="15.75">
      <c r="A12" s="119"/>
      <c r="B12" s="120"/>
      <c r="C12" s="66" t="s">
        <v>104</v>
      </c>
      <c r="D12" s="58">
        <f t="shared" si="1"/>
        <v>2</v>
      </c>
      <c r="E12" s="58">
        <f t="shared" si="2"/>
        <v>2</v>
      </c>
      <c r="F12" s="59"/>
      <c r="G12" s="59"/>
      <c r="H12" s="59">
        <v>2</v>
      </c>
      <c r="I12" s="59"/>
      <c r="J12" s="60"/>
      <c r="K12" s="60"/>
      <c r="L12" s="60"/>
      <c r="M12" s="60"/>
      <c r="N12" s="59"/>
      <c r="O12" s="59"/>
      <c r="P12" s="59"/>
      <c r="Q12" s="10"/>
      <c r="R12" s="4"/>
      <c r="S12" s="4"/>
      <c r="T12" s="4"/>
      <c r="U12" s="4"/>
      <c r="V12" s="22"/>
      <c r="W12" s="7">
        <f t="shared" si="0"/>
        <v>12</v>
      </c>
    </row>
    <row r="13" spans="1:23" ht="31.5">
      <c r="A13" s="119"/>
      <c r="B13" s="120"/>
      <c r="C13" s="71" t="s">
        <v>113</v>
      </c>
      <c r="D13" s="58">
        <f t="shared" si="1"/>
        <v>2</v>
      </c>
      <c r="E13" s="58">
        <f t="shared" si="2"/>
        <v>2</v>
      </c>
      <c r="F13" s="59"/>
      <c r="G13" s="59"/>
      <c r="H13" s="59"/>
      <c r="I13" s="59"/>
      <c r="J13" s="60">
        <v>2</v>
      </c>
      <c r="K13" s="60"/>
      <c r="L13" s="60"/>
      <c r="M13" s="60"/>
      <c r="N13" s="59"/>
      <c r="O13" s="59"/>
      <c r="P13" s="59"/>
      <c r="Q13" s="10"/>
      <c r="R13" s="4"/>
      <c r="S13" s="4"/>
      <c r="T13" s="4"/>
      <c r="U13" s="4"/>
      <c r="V13" s="22"/>
      <c r="W13" s="7">
        <f t="shared" si="0"/>
        <v>21</v>
      </c>
    </row>
    <row r="14" spans="1:23" ht="15.75">
      <c r="A14" s="119"/>
      <c r="B14" s="120"/>
      <c r="C14" s="67" t="s">
        <v>97</v>
      </c>
      <c r="D14" s="61">
        <f>E14</f>
        <v>2</v>
      </c>
      <c r="E14" s="61">
        <f aca="true" t="shared" si="3" ref="E14:E23">SUM(F14:U14)</f>
        <v>2</v>
      </c>
      <c r="F14" s="62"/>
      <c r="G14" s="62"/>
      <c r="H14" s="62"/>
      <c r="I14" s="62"/>
      <c r="J14" s="63"/>
      <c r="K14" s="63"/>
      <c r="L14" s="63">
        <v>2</v>
      </c>
      <c r="M14" s="63"/>
      <c r="N14" s="62"/>
      <c r="O14" s="62"/>
      <c r="P14" s="62"/>
      <c r="Q14" s="12"/>
      <c r="R14" s="1"/>
      <c r="S14" s="1"/>
      <c r="T14" s="1"/>
      <c r="U14" s="1"/>
      <c r="V14" s="23"/>
      <c r="W14" s="7">
        <f t="shared" si="0"/>
        <v>22</v>
      </c>
    </row>
    <row r="15" spans="1:23" ht="15.75">
      <c r="A15" s="119"/>
      <c r="B15" s="120"/>
      <c r="C15" s="80" t="s">
        <v>116</v>
      </c>
      <c r="D15" s="61">
        <f>E15</f>
        <v>2</v>
      </c>
      <c r="E15" s="61">
        <f t="shared" si="3"/>
        <v>2</v>
      </c>
      <c r="F15" s="62"/>
      <c r="G15" s="62"/>
      <c r="H15" s="62"/>
      <c r="I15" s="62"/>
      <c r="J15" s="63"/>
      <c r="K15" s="63"/>
      <c r="L15" s="63"/>
      <c r="M15" s="63"/>
      <c r="N15" s="62"/>
      <c r="O15" s="62"/>
      <c r="P15" s="62">
        <v>2</v>
      </c>
      <c r="Q15" s="12"/>
      <c r="R15" s="1"/>
      <c r="S15" s="1"/>
      <c r="T15" s="1"/>
      <c r="U15" s="1"/>
      <c r="V15" s="23"/>
      <c r="W15" s="7">
        <f t="shared" si="0"/>
        <v>32</v>
      </c>
    </row>
    <row r="16" spans="1:23" ht="15.75">
      <c r="A16" s="119"/>
      <c r="B16" s="120"/>
      <c r="C16" s="80" t="s">
        <v>117</v>
      </c>
      <c r="D16" s="61">
        <f>E16</f>
        <v>2</v>
      </c>
      <c r="E16" s="61">
        <f t="shared" si="3"/>
        <v>2</v>
      </c>
      <c r="F16" s="62"/>
      <c r="G16" s="62"/>
      <c r="H16" s="62"/>
      <c r="I16" s="62"/>
      <c r="J16" s="63"/>
      <c r="K16" s="63"/>
      <c r="L16" s="63"/>
      <c r="M16" s="63"/>
      <c r="N16" s="62">
        <v>2</v>
      </c>
      <c r="O16" s="62"/>
      <c r="P16" s="62"/>
      <c r="Q16" s="12"/>
      <c r="R16" s="1"/>
      <c r="S16" s="1"/>
      <c r="T16" s="1"/>
      <c r="U16" s="1"/>
      <c r="V16" s="23"/>
      <c r="W16" s="7" t="e">
        <f>IF(F16+G16&gt;0,11,IF(H16+I16&gt;0,12,IF(J16+K16&gt;0,21,IF(L16+M16&gt;0,22,IF(#REF!+O16&gt;0,31,IF(N16+Q16&gt;0,32,IF(R16+S16&gt;0,41,IF(T16+U16&gt;0,42,""))))))))</f>
        <v>#REF!</v>
      </c>
    </row>
    <row r="17" spans="1:23" ht="15.75">
      <c r="A17" s="119"/>
      <c r="B17" s="120"/>
      <c r="C17" s="67" t="s">
        <v>98</v>
      </c>
      <c r="D17" s="61">
        <f>E17</f>
        <v>2</v>
      </c>
      <c r="E17" s="61">
        <f t="shared" si="3"/>
        <v>2</v>
      </c>
      <c r="F17" s="62"/>
      <c r="G17" s="62"/>
      <c r="H17" s="62"/>
      <c r="I17" s="62"/>
      <c r="J17" s="63"/>
      <c r="K17" s="63"/>
      <c r="L17" s="63"/>
      <c r="M17" s="63"/>
      <c r="N17" s="62"/>
      <c r="O17" s="62"/>
      <c r="P17" s="62"/>
      <c r="Q17" s="12"/>
      <c r="R17" s="1">
        <v>2</v>
      </c>
      <c r="S17" s="1"/>
      <c r="T17" s="1"/>
      <c r="U17" s="1"/>
      <c r="V17" s="23"/>
      <c r="W17" s="7">
        <f t="shared" si="0"/>
        <v>41</v>
      </c>
    </row>
    <row r="18" spans="1:23" ht="15.75">
      <c r="A18" s="119"/>
      <c r="B18" s="120"/>
      <c r="C18" s="50" t="s">
        <v>11</v>
      </c>
      <c r="D18" s="11">
        <f>E18</f>
        <v>0</v>
      </c>
      <c r="E18" s="11">
        <f t="shared" si="3"/>
        <v>0</v>
      </c>
      <c r="F18" s="12"/>
      <c r="G18" s="12"/>
      <c r="H18" s="12"/>
      <c r="I18" s="12"/>
      <c r="J18" s="1"/>
      <c r="K18" s="1"/>
      <c r="L18" s="1">
        <v>0</v>
      </c>
      <c r="M18" s="1"/>
      <c r="N18" s="12"/>
      <c r="O18" s="12"/>
      <c r="P18" s="12"/>
      <c r="Q18" s="12"/>
      <c r="R18" s="1"/>
      <c r="S18" s="1"/>
      <c r="T18" s="1"/>
      <c r="U18" s="1"/>
      <c r="V18" s="23"/>
      <c r="W18" s="7">
        <f t="shared" si="0"/>
      </c>
    </row>
    <row r="19" spans="1:23" ht="15.75">
      <c r="A19" s="121"/>
      <c r="B19" s="122"/>
      <c r="C19" s="44" t="s">
        <v>12</v>
      </c>
      <c r="D19" s="15">
        <f aca="true" t="shared" si="4" ref="D19:U19">SUM(D6:D18)</f>
        <v>25</v>
      </c>
      <c r="E19" s="15">
        <f t="shared" si="4"/>
        <v>25</v>
      </c>
      <c r="F19" s="14">
        <f t="shared" si="4"/>
        <v>9</v>
      </c>
      <c r="G19" s="14">
        <f t="shared" si="4"/>
        <v>0</v>
      </c>
      <c r="H19" s="14">
        <f t="shared" si="4"/>
        <v>6</v>
      </c>
      <c r="I19" s="14">
        <f t="shared" si="4"/>
        <v>0</v>
      </c>
      <c r="J19" s="15">
        <f t="shared" si="4"/>
        <v>2</v>
      </c>
      <c r="K19" s="15">
        <f t="shared" si="4"/>
        <v>0</v>
      </c>
      <c r="L19" s="15">
        <f t="shared" si="4"/>
        <v>2</v>
      </c>
      <c r="M19" s="15">
        <f t="shared" si="4"/>
        <v>0</v>
      </c>
      <c r="N19" s="14">
        <f t="shared" si="4"/>
        <v>2</v>
      </c>
      <c r="O19" s="14">
        <f t="shared" si="4"/>
        <v>0</v>
      </c>
      <c r="P19" s="14">
        <f t="shared" si="4"/>
        <v>2</v>
      </c>
      <c r="Q19" s="14">
        <f t="shared" si="4"/>
        <v>0</v>
      </c>
      <c r="R19" s="15">
        <f t="shared" si="4"/>
        <v>2</v>
      </c>
      <c r="S19" s="15">
        <f t="shared" si="4"/>
        <v>0</v>
      </c>
      <c r="T19" s="15">
        <f t="shared" si="4"/>
        <v>0</v>
      </c>
      <c r="U19" s="15">
        <f t="shared" si="4"/>
        <v>0</v>
      </c>
      <c r="V19" s="24"/>
      <c r="W19" s="7"/>
    </row>
    <row r="20" spans="1:23" ht="43.5" customHeight="1">
      <c r="A20" s="123" t="s">
        <v>13</v>
      </c>
      <c r="B20" s="124"/>
      <c r="C20" s="81" t="s">
        <v>118</v>
      </c>
      <c r="D20" s="11">
        <v>0</v>
      </c>
      <c r="E20" s="11">
        <f t="shared" si="3"/>
        <v>2</v>
      </c>
      <c r="F20" s="12">
        <v>2</v>
      </c>
      <c r="G20" s="12"/>
      <c r="H20" s="12"/>
      <c r="I20" s="12"/>
      <c r="J20" s="1"/>
      <c r="K20" s="1"/>
      <c r="L20" s="1"/>
      <c r="M20" s="1"/>
      <c r="N20" s="12"/>
      <c r="O20" s="12"/>
      <c r="P20" s="12"/>
      <c r="Q20" s="12"/>
      <c r="R20" s="1"/>
      <c r="S20" s="1"/>
      <c r="T20" s="1"/>
      <c r="U20" s="1"/>
      <c r="V20" s="25"/>
      <c r="W20" s="7">
        <f t="shared" si="0"/>
        <v>11</v>
      </c>
    </row>
    <row r="21" spans="1:23" ht="15.75">
      <c r="A21" s="119"/>
      <c r="B21" s="120"/>
      <c r="C21" s="43" t="s">
        <v>14</v>
      </c>
      <c r="D21" s="11">
        <v>1</v>
      </c>
      <c r="E21" s="11">
        <f t="shared" si="3"/>
        <v>2</v>
      </c>
      <c r="F21" s="12">
        <v>2</v>
      </c>
      <c r="G21" s="12"/>
      <c r="H21" s="12"/>
      <c r="I21" s="12"/>
      <c r="J21" s="1"/>
      <c r="K21" s="1"/>
      <c r="L21" s="1"/>
      <c r="M21" s="1"/>
      <c r="N21" s="12"/>
      <c r="O21" s="12"/>
      <c r="P21" s="12"/>
      <c r="Q21" s="12"/>
      <c r="R21" s="1"/>
      <c r="S21" s="1"/>
      <c r="T21" s="1"/>
      <c r="U21" s="1"/>
      <c r="V21" s="25"/>
      <c r="W21" s="7">
        <f t="shared" si="0"/>
        <v>11</v>
      </c>
    </row>
    <row r="22" spans="1:23" ht="15.75">
      <c r="A22" s="119"/>
      <c r="B22" s="120"/>
      <c r="C22" s="43" t="s">
        <v>15</v>
      </c>
      <c r="D22" s="11">
        <v>1</v>
      </c>
      <c r="E22" s="11">
        <f t="shared" si="3"/>
        <v>2</v>
      </c>
      <c r="F22" s="12"/>
      <c r="G22" s="12"/>
      <c r="H22" s="12">
        <v>2</v>
      </c>
      <c r="I22" s="12"/>
      <c r="J22" s="1"/>
      <c r="K22" s="1"/>
      <c r="L22" s="1"/>
      <c r="M22" s="1"/>
      <c r="N22" s="12"/>
      <c r="O22" s="12"/>
      <c r="P22" s="12"/>
      <c r="Q22" s="12"/>
      <c r="R22" s="1"/>
      <c r="S22" s="1"/>
      <c r="T22" s="1"/>
      <c r="U22" s="1"/>
      <c r="V22" s="25"/>
      <c r="W22" s="7">
        <f t="shared" si="0"/>
        <v>12</v>
      </c>
    </row>
    <row r="23" spans="1:23" ht="15.75">
      <c r="A23" s="119"/>
      <c r="B23" s="120"/>
      <c r="C23" s="43" t="s">
        <v>114</v>
      </c>
      <c r="D23" s="11">
        <v>0</v>
      </c>
      <c r="E23" s="11">
        <f t="shared" si="3"/>
        <v>2</v>
      </c>
      <c r="F23" s="12"/>
      <c r="G23" s="12"/>
      <c r="H23" s="12"/>
      <c r="I23" s="12"/>
      <c r="K23" s="1"/>
      <c r="L23" s="1">
        <v>2</v>
      </c>
      <c r="M23" s="1"/>
      <c r="N23" s="12"/>
      <c r="O23" s="12"/>
      <c r="P23" s="12"/>
      <c r="Q23" s="12"/>
      <c r="R23" s="1"/>
      <c r="S23" s="1"/>
      <c r="T23" s="1"/>
      <c r="U23" s="1"/>
      <c r="V23" s="25"/>
      <c r="W23" s="7">
        <f>IF(F23+G23&gt;0,11,IF(H23+I23&gt;0,12,IF(L23+K23&gt;0,21,IF(#REF!+M23&gt;0,22,IF(N23+O23&gt;0,31,IF(P23+Q23&gt;0,32,IF(R23+S23&gt;0,41,IF(T23+U23&gt;0,42,""))))))))</f>
        <v>21</v>
      </c>
    </row>
    <row r="24" spans="1:23" ht="15.75">
      <c r="A24" s="121"/>
      <c r="B24" s="122"/>
      <c r="C24" s="44" t="s">
        <v>105</v>
      </c>
      <c r="D24" s="15">
        <f aca="true" t="shared" si="5" ref="D24:U24">SUM(D20:D23)</f>
        <v>2</v>
      </c>
      <c r="E24" s="15">
        <f t="shared" si="5"/>
        <v>8</v>
      </c>
      <c r="F24" s="14">
        <f t="shared" si="5"/>
        <v>4</v>
      </c>
      <c r="G24" s="14">
        <f t="shared" si="5"/>
        <v>0</v>
      </c>
      <c r="H24" s="14">
        <f t="shared" si="5"/>
        <v>2</v>
      </c>
      <c r="I24" s="14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2</v>
      </c>
      <c r="M24" s="15">
        <f t="shared" si="5"/>
        <v>0</v>
      </c>
      <c r="N24" s="14">
        <f t="shared" si="5"/>
        <v>0</v>
      </c>
      <c r="O24" s="14">
        <f t="shared" si="5"/>
        <v>0</v>
      </c>
      <c r="P24" s="14">
        <f t="shared" si="5"/>
        <v>0</v>
      </c>
      <c r="Q24" s="14">
        <f t="shared" si="5"/>
        <v>0</v>
      </c>
      <c r="R24" s="15">
        <f t="shared" si="5"/>
        <v>0</v>
      </c>
      <c r="S24" s="15">
        <f t="shared" si="5"/>
        <v>0</v>
      </c>
      <c r="T24" s="15">
        <f t="shared" si="5"/>
        <v>0</v>
      </c>
      <c r="U24" s="15">
        <f t="shared" si="5"/>
        <v>0</v>
      </c>
      <c r="V24" s="24"/>
      <c r="W24" s="7"/>
    </row>
    <row r="25" spans="1:23" ht="15.75" thickBot="1">
      <c r="A25" s="125" t="s">
        <v>106</v>
      </c>
      <c r="B25" s="126"/>
      <c r="C25" s="127"/>
      <c r="D25" s="17">
        <f aca="true" t="shared" si="6" ref="D25:U25">SUM(D24,D19)</f>
        <v>27</v>
      </c>
      <c r="E25" s="17">
        <f t="shared" si="6"/>
        <v>33</v>
      </c>
      <c r="F25" s="17">
        <f t="shared" si="6"/>
        <v>13</v>
      </c>
      <c r="G25" s="17">
        <f t="shared" si="6"/>
        <v>0</v>
      </c>
      <c r="H25" s="17">
        <f t="shared" si="6"/>
        <v>8</v>
      </c>
      <c r="I25" s="17">
        <f t="shared" si="6"/>
        <v>0</v>
      </c>
      <c r="J25" s="17">
        <f t="shared" si="6"/>
        <v>2</v>
      </c>
      <c r="K25" s="17">
        <f t="shared" si="6"/>
        <v>0</v>
      </c>
      <c r="L25" s="17">
        <f t="shared" si="6"/>
        <v>4</v>
      </c>
      <c r="M25" s="17">
        <f t="shared" si="6"/>
        <v>0</v>
      </c>
      <c r="N25" s="17">
        <f t="shared" si="6"/>
        <v>2</v>
      </c>
      <c r="O25" s="17">
        <f t="shared" si="6"/>
        <v>0</v>
      </c>
      <c r="P25" s="17">
        <f t="shared" si="6"/>
        <v>2</v>
      </c>
      <c r="Q25" s="17">
        <f t="shared" si="6"/>
        <v>0</v>
      </c>
      <c r="R25" s="17">
        <f t="shared" si="6"/>
        <v>2</v>
      </c>
      <c r="S25" s="17">
        <f t="shared" si="6"/>
        <v>0</v>
      </c>
      <c r="T25" s="17">
        <f t="shared" si="6"/>
        <v>0</v>
      </c>
      <c r="U25" s="17">
        <f t="shared" si="6"/>
        <v>0</v>
      </c>
      <c r="V25" s="57"/>
      <c r="W25" s="7"/>
    </row>
    <row r="26" spans="1:23" ht="15.75">
      <c r="A26" s="99" t="s">
        <v>16</v>
      </c>
      <c r="B26" s="105" t="s">
        <v>17</v>
      </c>
      <c r="C26" s="65" t="s">
        <v>61</v>
      </c>
      <c r="D26" s="9">
        <f>E26</f>
        <v>3</v>
      </c>
      <c r="E26" s="9">
        <f>SUM(F26:U26)</f>
        <v>3</v>
      </c>
      <c r="F26" s="10"/>
      <c r="G26" s="10"/>
      <c r="H26" s="10">
        <v>3</v>
      </c>
      <c r="I26" s="10"/>
      <c r="J26" s="4"/>
      <c r="K26" s="4"/>
      <c r="L26" s="4"/>
      <c r="M26" s="4"/>
      <c r="N26" s="10"/>
      <c r="O26" s="10"/>
      <c r="P26" s="10"/>
      <c r="Q26" s="10"/>
      <c r="R26" s="4"/>
      <c r="S26" s="4"/>
      <c r="T26" s="4"/>
      <c r="U26" s="4"/>
      <c r="V26" s="22" t="s">
        <v>18</v>
      </c>
      <c r="W26" s="7">
        <f t="shared" si="0"/>
        <v>12</v>
      </c>
    </row>
    <row r="27" spans="1:23" ht="31.5">
      <c r="A27" s="99"/>
      <c r="B27" s="105"/>
      <c r="C27" s="65" t="s">
        <v>62</v>
      </c>
      <c r="D27" s="9">
        <f aca="true" t="shared" si="7" ref="D27:D36">E27</f>
        <v>3</v>
      </c>
      <c r="E27" s="9">
        <f aca="true" t="shared" si="8" ref="E27:E36">SUM(F27:U27)</f>
        <v>3</v>
      </c>
      <c r="F27" s="10"/>
      <c r="G27" s="10"/>
      <c r="H27" s="10"/>
      <c r="I27" s="10"/>
      <c r="J27" s="4">
        <v>3</v>
      </c>
      <c r="K27" s="4"/>
      <c r="L27" s="4"/>
      <c r="M27" s="4"/>
      <c r="N27" s="10"/>
      <c r="O27" s="10"/>
      <c r="P27" s="10"/>
      <c r="Q27" s="10"/>
      <c r="R27" s="4"/>
      <c r="S27" s="4"/>
      <c r="T27" s="4"/>
      <c r="U27" s="4"/>
      <c r="V27" s="22" t="s">
        <v>10</v>
      </c>
      <c r="W27" s="7">
        <f t="shared" si="0"/>
        <v>21</v>
      </c>
    </row>
    <row r="28" spans="1:23" ht="15.75">
      <c r="A28" s="99"/>
      <c r="B28" s="105"/>
      <c r="C28" s="65" t="s">
        <v>19</v>
      </c>
      <c r="D28" s="9">
        <f t="shared" si="7"/>
        <v>3</v>
      </c>
      <c r="E28" s="9">
        <f t="shared" si="8"/>
        <v>3</v>
      </c>
      <c r="F28" s="10">
        <v>3</v>
      </c>
      <c r="G28" s="10"/>
      <c r="H28" s="10"/>
      <c r="I28" s="10"/>
      <c r="J28" s="4"/>
      <c r="K28" s="4"/>
      <c r="L28" s="4"/>
      <c r="M28" s="4"/>
      <c r="N28" s="10"/>
      <c r="O28" s="10"/>
      <c r="P28" s="10"/>
      <c r="Q28" s="10"/>
      <c r="R28" s="4"/>
      <c r="S28" s="4"/>
      <c r="T28" s="4"/>
      <c r="U28" s="4"/>
      <c r="V28" s="22" t="s">
        <v>69</v>
      </c>
      <c r="W28" s="7">
        <f t="shared" si="0"/>
        <v>11</v>
      </c>
    </row>
    <row r="29" spans="1:23" ht="15.75">
      <c r="A29" s="99"/>
      <c r="B29" s="105"/>
      <c r="C29" s="65" t="s">
        <v>21</v>
      </c>
      <c r="D29" s="9">
        <f t="shared" si="7"/>
        <v>2</v>
      </c>
      <c r="E29" s="9">
        <f t="shared" si="8"/>
        <v>2</v>
      </c>
      <c r="F29" s="10"/>
      <c r="G29" s="10"/>
      <c r="H29" s="10">
        <v>2</v>
      </c>
      <c r="I29" s="10"/>
      <c r="J29" s="4"/>
      <c r="K29" s="4"/>
      <c r="L29" s="4"/>
      <c r="M29" s="4"/>
      <c r="N29" s="10"/>
      <c r="O29" s="10"/>
      <c r="P29" s="10"/>
      <c r="Q29" s="10"/>
      <c r="R29" s="4"/>
      <c r="S29" s="4"/>
      <c r="T29" s="4"/>
      <c r="U29" s="4"/>
      <c r="V29" s="22" t="s">
        <v>10</v>
      </c>
      <c r="W29" s="7">
        <f t="shared" si="0"/>
        <v>12</v>
      </c>
    </row>
    <row r="30" spans="1:23" ht="15.75">
      <c r="A30" s="99"/>
      <c r="B30" s="105"/>
      <c r="C30" s="65" t="s">
        <v>22</v>
      </c>
      <c r="D30" s="9">
        <f t="shared" si="7"/>
        <v>3</v>
      </c>
      <c r="E30" s="9">
        <f t="shared" si="8"/>
        <v>3</v>
      </c>
      <c r="F30" s="10"/>
      <c r="G30" s="10"/>
      <c r="H30" s="10">
        <v>3</v>
      </c>
      <c r="I30" s="10"/>
      <c r="J30" s="4"/>
      <c r="K30" s="4"/>
      <c r="L30" s="4"/>
      <c r="M30" s="4"/>
      <c r="N30" s="10"/>
      <c r="O30" s="10"/>
      <c r="P30" s="10"/>
      <c r="Q30" s="10"/>
      <c r="R30" s="4"/>
      <c r="S30" s="4"/>
      <c r="T30" s="4"/>
      <c r="U30" s="4"/>
      <c r="V30" s="22" t="s">
        <v>20</v>
      </c>
      <c r="W30" s="7">
        <f t="shared" si="0"/>
        <v>12</v>
      </c>
    </row>
    <row r="31" spans="1:23" ht="15.75">
      <c r="A31" s="99"/>
      <c r="B31" s="105"/>
      <c r="C31" s="65" t="s">
        <v>23</v>
      </c>
      <c r="D31" s="9">
        <f>E31</f>
        <v>3</v>
      </c>
      <c r="E31" s="9">
        <f>SUM(F31:U31)</f>
        <v>3</v>
      </c>
      <c r="F31" s="10"/>
      <c r="G31" s="10"/>
      <c r="H31" s="10"/>
      <c r="I31" s="10"/>
      <c r="J31" s="4">
        <v>3</v>
      </c>
      <c r="K31" s="4"/>
      <c r="L31" s="4"/>
      <c r="M31" s="4"/>
      <c r="N31" s="10"/>
      <c r="O31" s="10"/>
      <c r="P31" s="10"/>
      <c r="Q31" s="10"/>
      <c r="R31" s="4"/>
      <c r="S31" s="4"/>
      <c r="T31" s="4"/>
      <c r="U31" s="4"/>
      <c r="V31" s="22" t="s">
        <v>20</v>
      </c>
      <c r="W31" s="7">
        <f t="shared" si="0"/>
        <v>21</v>
      </c>
    </row>
    <row r="32" spans="1:23" ht="15.75">
      <c r="A32" s="99"/>
      <c r="B32" s="105"/>
      <c r="C32" s="65" t="s">
        <v>24</v>
      </c>
      <c r="D32" s="9">
        <f t="shared" si="7"/>
        <v>3</v>
      </c>
      <c r="E32" s="9">
        <f t="shared" si="8"/>
        <v>3</v>
      </c>
      <c r="F32" s="10"/>
      <c r="G32" s="10"/>
      <c r="H32" s="10"/>
      <c r="I32" s="10"/>
      <c r="J32" s="4"/>
      <c r="K32" s="4"/>
      <c r="L32" s="4">
        <v>3</v>
      </c>
      <c r="M32" s="4"/>
      <c r="N32" s="10"/>
      <c r="O32" s="10"/>
      <c r="P32" s="10"/>
      <c r="Q32" s="10"/>
      <c r="R32" s="4"/>
      <c r="S32" s="4"/>
      <c r="T32" s="4"/>
      <c r="U32" s="4"/>
      <c r="V32" s="22" t="s">
        <v>10</v>
      </c>
      <c r="W32" s="7">
        <f t="shared" si="0"/>
        <v>22</v>
      </c>
    </row>
    <row r="33" spans="1:23" ht="15.75">
      <c r="A33" s="99"/>
      <c r="B33" s="105"/>
      <c r="C33" s="65" t="s">
        <v>25</v>
      </c>
      <c r="D33" s="9">
        <f t="shared" si="7"/>
        <v>3</v>
      </c>
      <c r="E33" s="9">
        <f t="shared" si="8"/>
        <v>3</v>
      </c>
      <c r="F33" s="10"/>
      <c r="G33" s="10"/>
      <c r="H33" s="10"/>
      <c r="I33" s="10"/>
      <c r="J33" s="4">
        <v>3</v>
      </c>
      <c r="K33" s="4"/>
      <c r="L33" s="4"/>
      <c r="M33" s="4"/>
      <c r="N33" s="10"/>
      <c r="O33" s="10"/>
      <c r="P33" s="10"/>
      <c r="Q33" s="10"/>
      <c r="R33" s="4"/>
      <c r="S33" s="4"/>
      <c r="T33" s="4"/>
      <c r="U33" s="4"/>
      <c r="V33" s="22" t="s">
        <v>10</v>
      </c>
      <c r="W33" s="7">
        <f t="shared" si="0"/>
        <v>21</v>
      </c>
    </row>
    <row r="34" spans="1:23" ht="31.5">
      <c r="A34" s="99"/>
      <c r="B34" s="105"/>
      <c r="C34" s="65" t="s">
        <v>26</v>
      </c>
      <c r="D34" s="9">
        <f t="shared" si="7"/>
        <v>3</v>
      </c>
      <c r="E34" s="9">
        <f t="shared" si="8"/>
        <v>3</v>
      </c>
      <c r="F34" s="10"/>
      <c r="G34" s="10"/>
      <c r="H34" s="10"/>
      <c r="I34" s="10"/>
      <c r="J34" s="4"/>
      <c r="K34" s="4"/>
      <c r="L34" s="4"/>
      <c r="M34" s="4"/>
      <c r="N34" s="10">
        <v>3</v>
      </c>
      <c r="O34" s="10"/>
      <c r="P34" s="10"/>
      <c r="Q34" s="10"/>
      <c r="R34" s="4"/>
      <c r="S34" s="4"/>
      <c r="T34" s="4"/>
      <c r="U34" s="4"/>
      <c r="V34" s="22" t="s">
        <v>10</v>
      </c>
      <c r="W34" s="7">
        <f t="shared" si="0"/>
        <v>31</v>
      </c>
    </row>
    <row r="35" spans="1:23" ht="15.75">
      <c r="A35" s="99"/>
      <c r="B35" s="105"/>
      <c r="C35" s="65" t="s">
        <v>57</v>
      </c>
      <c r="D35" s="9">
        <f t="shared" si="7"/>
        <v>3</v>
      </c>
      <c r="E35" s="9">
        <f t="shared" si="8"/>
        <v>3</v>
      </c>
      <c r="F35" s="10"/>
      <c r="G35" s="10"/>
      <c r="H35" s="10"/>
      <c r="I35" s="10"/>
      <c r="J35" s="4">
        <v>3</v>
      </c>
      <c r="K35" s="4"/>
      <c r="L35" s="4"/>
      <c r="M35" s="4"/>
      <c r="N35" s="10"/>
      <c r="O35" s="10"/>
      <c r="P35" s="10"/>
      <c r="Q35" s="10"/>
      <c r="R35" s="4"/>
      <c r="S35" s="4"/>
      <c r="T35" s="4"/>
      <c r="U35" s="4"/>
      <c r="V35" s="22" t="s">
        <v>10</v>
      </c>
      <c r="W35" s="7">
        <f t="shared" si="0"/>
        <v>21</v>
      </c>
    </row>
    <row r="36" spans="1:23" ht="15.75">
      <c r="A36" s="99"/>
      <c r="B36" s="105"/>
      <c r="C36" s="65" t="s">
        <v>58</v>
      </c>
      <c r="D36" s="9">
        <f t="shared" si="7"/>
        <v>3</v>
      </c>
      <c r="E36" s="9">
        <f t="shared" si="8"/>
        <v>3</v>
      </c>
      <c r="F36" s="10"/>
      <c r="G36" s="10"/>
      <c r="H36" s="10"/>
      <c r="I36" s="10"/>
      <c r="J36" s="4"/>
      <c r="K36" s="4"/>
      <c r="L36" s="4">
        <v>3</v>
      </c>
      <c r="M36" s="4"/>
      <c r="N36" s="10"/>
      <c r="O36" s="10"/>
      <c r="P36" s="10"/>
      <c r="Q36" s="10"/>
      <c r="R36" s="4"/>
      <c r="S36" s="4"/>
      <c r="T36" s="4"/>
      <c r="U36" s="4"/>
      <c r="V36" s="22" t="s">
        <v>10</v>
      </c>
      <c r="W36" s="7">
        <f t="shared" si="0"/>
        <v>22</v>
      </c>
    </row>
    <row r="37" spans="1:23" ht="15.75">
      <c r="A37" s="100"/>
      <c r="B37" s="106"/>
      <c r="C37" s="50" t="s">
        <v>27</v>
      </c>
      <c r="D37" s="9">
        <f>E37</f>
        <v>2</v>
      </c>
      <c r="E37" s="9">
        <f>SUM(F37:U37)</f>
        <v>2</v>
      </c>
      <c r="F37" s="12"/>
      <c r="G37" s="12"/>
      <c r="H37" s="12"/>
      <c r="I37" s="12"/>
      <c r="J37" s="1">
        <v>2</v>
      </c>
      <c r="K37" s="1"/>
      <c r="L37" s="1"/>
      <c r="M37" s="1"/>
      <c r="N37" s="12"/>
      <c r="O37" s="12"/>
      <c r="P37" s="12"/>
      <c r="Q37" s="12"/>
      <c r="R37" s="1"/>
      <c r="S37" s="1"/>
      <c r="T37" s="1"/>
      <c r="U37" s="1"/>
      <c r="V37" s="22" t="s">
        <v>69</v>
      </c>
      <c r="W37" s="7">
        <f t="shared" si="0"/>
        <v>21</v>
      </c>
    </row>
    <row r="38" spans="1:23" ht="15.75">
      <c r="A38" s="100"/>
      <c r="B38" s="106"/>
      <c r="C38" s="50" t="s">
        <v>28</v>
      </c>
      <c r="D38" s="9">
        <f>E38</f>
        <v>2</v>
      </c>
      <c r="E38" s="9">
        <f>SUM(F38:U38)</f>
        <v>2</v>
      </c>
      <c r="F38" s="12"/>
      <c r="G38" s="12"/>
      <c r="H38" s="12"/>
      <c r="I38" s="12"/>
      <c r="J38" s="1"/>
      <c r="K38" s="1"/>
      <c r="L38" s="1">
        <v>2</v>
      </c>
      <c r="M38" s="1"/>
      <c r="N38" s="12"/>
      <c r="O38" s="12"/>
      <c r="P38" s="12"/>
      <c r="Q38" s="12"/>
      <c r="R38" s="1"/>
      <c r="S38" s="1"/>
      <c r="T38" s="1"/>
      <c r="U38" s="1"/>
      <c r="V38" s="22" t="s">
        <v>69</v>
      </c>
      <c r="W38" s="7">
        <f t="shared" si="0"/>
        <v>22</v>
      </c>
    </row>
    <row r="39" spans="1:23" ht="31.5">
      <c r="A39" s="100"/>
      <c r="B39" s="106"/>
      <c r="C39" s="50" t="s">
        <v>29</v>
      </c>
      <c r="D39" s="9">
        <f>E39</f>
        <v>3</v>
      </c>
      <c r="E39" s="9">
        <f>SUM(F39:U39)</f>
        <v>3</v>
      </c>
      <c r="F39" s="12"/>
      <c r="G39" s="12"/>
      <c r="H39" s="12"/>
      <c r="I39" s="12"/>
      <c r="J39" s="1"/>
      <c r="K39" s="1"/>
      <c r="L39" s="1">
        <v>3</v>
      </c>
      <c r="M39" s="1"/>
      <c r="N39" s="12"/>
      <c r="O39" s="12"/>
      <c r="P39" s="12"/>
      <c r="Q39" s="12"/>
      <c r="R39" s="1"/>
      <c r="S39" s="1"/>
      <c r="T39" s="1"/>
      <c r="U39" s="1"/>
      <c r="V39" s="23" t="s">
        <v>10</v>
      </c>
      <c r="W39" s="7">
        <f t="shared" si="0"/>
        <v>22</v>
      </c>
    </row>
    <row r="40" spans="1:23" ht="31.5">
      <c r="A40" s="100"/>
      <c r="B40" s="106"/>
      <c r="C40" s="50" t="s">
        <v>30</v>
      </c>
      <c r="D40" s="9">
        <f>E40</f>
        <v>3</v>
      </c>
      <c r="E40" s="9">
        <f>SUM(F40:U40)</f>
        <v>3</v>
      </c>
      <c r="F40" s="12"/>
      <c r="G40" s="12"/>
      <c r="H40" s="12"/>
      <c r="I40" s="12"/>
      <c r="J40" s="1"/>
      <c r="K40" s="1"/>
      <c r="L40" s="1">
        <v>3</v>
      </c>
      <c r="M40" s="1"/>
      <c r="N40" s="12"/>
      <c r="O40" s="12"/>
      <c r="P40" s="12"/>
      <c r="Q40" s="12"/>
      <c r="R40" s="1"/>
      <c r="S40" s="1"/>
      <c r="T40" s="1"/>
      <c r="U40" s="1"/>
      <c r="V40" s="22" t="s">
        <v>31</v>
      </c>
      <c r="W40" s="7">
        <f t="shared" si="0"/>
        <v>22</v>
      </c>
    </row>
    <row r="41" spans="1:23" ht="15.75">
      <c r="A41" s="100"/>
      <c r="B41" s="107"/>
      <c r="C41" s="68" t="s">
        <v>107</v>
      </c>
      <c r="D41" s="26">
        <f aca="true" t="shared" si="9" ref="D41:U41">SUM(D26:D40)</f>
        <v>42</v>
      </c>
      <c r="E41" s="26">
        <f t="shared" si="9"/>
        <v>42</v>
      </c>
      <c r="F41" s="27">
        <f t="shared" si="9"/>
        <v>3</v>
      </c>
      <c r="G41" s="27">
        <f t="shared" si="9"/>
        <v>0</v>
      </c>
      <c r="H41" s="27">
        <f t="shared" si="9"/>
        <v>8</v>
      </c>
      <c r="I41" s="27">
        <f t="shared" si="9"/>
        <v>0</v>
      </c>
      <c r="J41" s="26">
        <f t="shared" si="9"/>
        <v>14</v>
      </c>
      <c r="K41" s="26">
        <f t="shared" si="9"/>
        <v>0</v>
      </c>
      <c r="L41" s="26">
        <f t="shared" si="9"/>
        <v>14</v>
      </c>
      <c r="M41" s="26">
        <f t="shared" si="9"/>
        <v>0</v>
      </c>
      <c r="N41" s="27">
        <f t="shared" si="9"/>
        <v>3</v>
      </c>
      <c r="O41" s="27">
        <f t="shared" si="9"/>
        <v>0</v>
      </c>
      <c r="P41" s="27">
        <f t="shared" si="9"/>
        <v>0</v>
      </c>
      <c r="Q41" s="27">
        <f t="shared" si="9"/>
        <v>0</v>
      </c>
      <c r="R41" s="26">
        <f t="shared" si="9"/>
        <v>0</v>
      </c>
      <c r="S41" s="26">
        <f t="shared" si="9"/>
        <v>0</v>
      </c>
      <c r="T41" s="26">
        <f t="shared" si="9"/>
        <v>0</v>
      </c>
      <c r="U41" s="26">
        <f t="shared" si="9"/>
        <v>0</v>
      </c>
      <c r="V41" s="28"/>
      <c r="W41" s="7"/>
    </row>
    <row r="42" spans="1:23" ht="31.5">
      <c r="A42" s="100"/>
      <c r="B42" s="106" t="s">
        <v>32</v>
      </c>
      <c r="C42" s="50" t="s">
        <v>59</v>
      </c>
      <c r="D42" s="11">
        <f>E42</f>
        <v>2</v>
      </c>
      <c r="E42" s="11">
        <f>SUM(F42:U42)</f>
        <v>2</v>
      </c>
      <c r="F42" s="12">
        <v>2</v>
      </c>
      <c r="G42" s="12"/>
      <c r="H42" s="12"/>
      <c r="I42" s="12"/>
      <c r="J42" s="1"/>
      <c r="K42" s="1"/>
      <c r="L42" s="1"/>
      <c r="M42" s="1"/>
      <c r="N42" s="12"/>
      <c r="O42" s="12"/>
      <c r="P42" s="12"/>
      <c r="Q42" s="12"/>
      <c r="R42" s="1"/>
      <c r="S42" s="1"/>
      <c r="T42" s="1"/>
      <c r="U42" s="1"/>
      <c r="V42" s="23" t="s">
        <v>10</v>
      </c>
      <c r="W42" s="7">
        <f t="shared" si="0"/>
        <v>11</v>
      </c>
    </row>
    <row r="43" spans="1:23" ht="31.5">
      <c r="A43" s="100"/>
      <c r="B43" s="106"/>
      <c r="C43" s="50" t="s">
        <v>63</v>
      </c>
      <c r="D43" s="11">
        <f>E43</f>
        <v>3</v>
      </c>
      <c r="E43" s="11">
        <f>SUM(F43:U43)</f>
        <v>3</v>
      </c>
      <c r="F43" s="12"/>
      <c r="G43" s="12"/>
      <c r="H43" s="12"/>
      <c r="I43" s="12"/>
      <c r="J43" s="1"/>
      <c r="K43" s="1"/>
      <c r="L43" s="1">
        <v>3</v>
      </c>
      <c r="M43" s="1"/>
      <c r="N43" s="12"/>
      <c r="O43" s="12"/>
      <c r="P43" s="12"/>
      <c r="Q43" s="12"/>
      <c r="R43" s="1"/>
      <c r="S43" s="1"/>
      <c r="T43" s="1"/>
      <c r="U43" s="1"/>
      <c r="V43" s="23" t="s">
        <v>10</v>
      </c>
      <c r="W43" s="7">
        <f t="shared" si="0"/>
        <v>22</v>
      </c>
    </row>
    <row r="44" spans="1:23" s="19" customFormat="1" ht="32.25" customHeight="1">
      <c r="A44" s="100"/>
      <c r="B44" s="106"/>
      <c r="C44" s="50" t="s">
        <v>64</v>
      </c>
      <c r="D44" s="11">
        <f>E44</f>
        <v>3</v>
      </c>
      <c r="E44" s="11">
        <f>SUM(F44:U44)</f>
        <v>3</v>
      </c>
      <c r="F44" s="12"/>
      <c r="G44" s="12"/>
      <c r="H44" s="12"/>
      <c r="I44" s="12"/>
      <c r="J44" s="1"/>
      <c r="K44" s="1"/>
      <c r="L44" s="1"/>
      <c r="M44" s="1"/>
      <c r="N44" s="12">
        <v>3</v>
      </c>
      <c r="O44" s="12"/>
      <c r="P44" s="12"/>
      <c r="Q44" s="12"/>
      <c r="R44" s="1"/>
      <c r="S44" s="1"/>
      <c r="T44" s="1"/>
      <c r="U44" s="1"/>
      <c r="V44" s="45" t="s">
        <v>33</v>
      </c>
      <c r="W44" s="7">
        <f t="shared" si="0"/>
        <v>31</v>
      </c>
    </row>
    <row r="45" spans="1:23" s="19" customFormat="1" ht="15.75">
      <c r="A45" s="100"/>
      <c r="B45" s="106"/>
      <c r="C45" s="50" t="s">
        <v>34</v>
      </c>
      <c r="D45" s="11">
        <v>8</v>
      </c>
      <c r="E45" s="11">
        <f>SUM(F45:U45)</f>
        <v>16</v>
      </c>
      <c r="F45" s="12"/>
      <c r="G45" s="12"/>
      <c r="H45" s="13"/>
      <c r="I45" s="13"/>
      <c r="J45" s="1"/>
      <c r="K45" s="1"/>
      <c r="L45" s="1"/>
      <c r="M45" s="1"/>
      <c r="N45" s="12"/>
      <c r="O45" s="12"/>
      <c r="P45" s="12">
        <v>4</v>
      </c>
      <c r="Q45" s="12">
        <v>4</v>
      </c>
      <c r="R45" s="1">
        <v>4</v>
      </c>
      <c r="S45" s="1">
        <v>4</v>
      </c>
      <c r="T45" s="1"/>
      <c r="U45" s="1"/>
      <c r="V45" s="23" t="s">
        <v>10</v>
      </c>
      <c r="W45" s="7">
        <f t="shared" si="0"/>
        <v>32</v>
      </c>
    </row>
    <row r="46" spans="1:23" ht="15.75">
      <c r="A46" s="100"/>
      <c r="B46" s="106"/>
      <c r="C46" s="50" t="s">
        <v>35</v>
      </c>
      <c r="D46" s="11">
        <f>E46</f>
        <v>2</v>
      </c>
      <c r="E46" s="11">
        <f>SUM(F46:U46)</f>
        <v>2</v>
      </c>
      <c r="F46" s="12"/>
      <c r="G46" s="12"/>
      <c r="H46" s="12"/>
      <c r="I46" s="12"/>
      <c r="J46" s="1"/>
      <c r="K46" s="1"/>
      <c r="L46" s="1"/>
      <c r="M46" s="1"/>
      <c r="N46" s="12"/>
      <c r="O46" s="12"/>
      <c r="P46" s="12"/>
      <c r="Q46" s="12"/>
      <c r="R46" s="1">
        <v>2</v>
      </c>
      <c r="S46" s="1"/>
      <c r="T46" s="1"/>
      <c r="U46" s="1"/>
      <c r="V46" s="23" t="s">
        <v>10</v>
      </c>
      <c r="W46" s="7">
        <f t="shared" si="0"/>
        <v>41</v>
      </c>
    </row>
    <row r="47" spans="1:23" ht="15.75">
      <c r="A47" s="101"/>
      <c r="B47" s="108"/>
      <c r="C47" s="46" t="s">
        <v>108</v>
      </c>
      <c r="D47" s="21">
        <f aca="true" t="shared" si="10" ref="D47:U47">SUM(D42:D46)</f>
        <v>18</v>
      </c>
      <c r="E47" s="21">
        <f t="shared" si="10"/>
        <v>26</v>
      </c>
      <c r="F47" s="14">
        <f t="shared" si="10"/>
        <v>2</v>
      </c>
      <c r="G47" s="14">
        <f t="shared" si="10"/>
        <v>0</v>
      </c>
      <c r="H47" s="14">
        <f t="shared" si="10"/>
        <v>0</v>
      </c>
      <c r="I47" s="14">
        <f t="shared" si="10"/>
        <v>0</v>
      </c>
      <c r="J47" s="21">
        <f t="shared" si="10"/>
        <v>0</v>
      </c>
      <c r="K47" s="21">
        <f t="shared" si="10"/>
        <v>0</v>
      </c>
      <c r="L47" s="21">
        <f t="shared" si="10"/>
        <v>3</v>
      </c>
      <c r="M47" s="21">
        <f t="shared" si="10"/>
        <v>0</v>
      </c>
      <c r="N47" s="14">
        <f t="shared" si="10"/>
        <v>3</v>
      </c>
      <c r="O47" s="14">
        <f t="shared" si="10"/>
        <v>0</v>
      </c>
      <c r="P47" s="14">
        <f t="shared" si="10"/>
        <v>4</v>
      </c>
      <c r="Q47" s="14">
        <f t="shared" si="10"/>
        <v>4</v>
      </c>
      <c r="R47" s="21">
        <f t="shared" si="10"/>
        <v>6</v>
      </c>
      <c r="S47" s="21">
        <f t="shared" si="10"/>
        <v>4</v>
      </c>
      <c r="T47" s="21">
        <f t="shared" si="10"/>
        <v>0</v>
      </c>
      <c r="U47" s="21">
        <f t="shared" si="10"/>
        <v>0</v>
      </c>
      <c r="V47" s="29"/>
      <c r="W47" s="7"/>
    </row>
    <row r="48" spans="1:23" ht="15.75">
      <c r="A48" s="136" t="s">
        <v>109</v>
      </c>
      <c r="B48" s="137"/>
      <c r="C48" s="138"/>
      <c r="D48" s="21">
        <f aca="true" t="shared" si="11" ref="D48:U48">SUM(D41,D47)</f>
        <v>60</v>
      </c>
      <c r="E48" s="21">
        <f t="shared" si="11"/>
        <v>68</v>
      </c>
      <c r="F48" s="14">
        <f t="shared" si="11"/>
        <v>5</v>
      </c>
      <c r="G48" s="14">
        <f t="shared" si="11"/>
        <v>0</v>
      </c>
      <c r="H48" s="14">
        <f t="shared" si="11"/>
        <v>8</v>
      </c>
      <c r="I48" s="14">
        <f t="shared" si="11"/>
        <v>0</v>
      </c>
      <c r="J48" s="21">
        <f t="shared" si="11"/>
        <v>14</v>
      </c>
      <c r="K48" s="21">
        <f t="shared" si="11"/>
        <v>0</v>
      </c>
      <c r="L48" s="21">
        <f t="shared" si="11"/>
        <v>17</v>
      </c>
      <c r="M48" s="21">
        <f t="shared" si="11"/>
        <v>0</v>
      </c>
      <c r="N48" s="14">
        <f t="shared" si="11"/>
        <v>6</v>
      </c>
      <c r="O48" s="14">
        <f t="shared" si="11"/>
        <v>0</v>
      </c>
      <c r="P48" s="14">
        <f t="shared" si="11"/>
        <v>4</v>
      </c>
      <c r="Q48" s="14">
        <f t="shared" si="11"/>
        <v>4</v>
      </c>
      <c r="R48" s="21">
        <f t="shared" si="11"/>
        <v>6</v>
      </c>
      <c r="S48" s="21">
        <f t="shared" si="11"/>
        <v>4</v>
      </c>
      <c r="T48" s="21">
        <f t="shared" si="11"/>
        <v>0</v>
      </c>
      <c r="U48" s="21">
        <f t="shared" si="11"/>
        <v>0</v>
      </c>
      <c r="V48" s="29"/>
      <c r="W48" s="7"/>
    </row>
    <row r="49" spans="1:23" ht="16.5" thickBot="1">
      <c r="A49" s="139" t="s">
        <v>36</v>
      </c>
      <c r="B49" s="140"/>
      <c r="C49" s="141"/>
      <c r="D49" s="17">
        <f aca="true" t="shared" si="12" ref="D49:U49">SUM(D25,D48)</f>
        <v>87</v>
      </c>
      <c r="E49" s="17">
        <f t="shared" si="12"/>
        <v>101</v>
      </c>
      <c r="F49" s="83">
        <f t="shared" si="12"/>
        <v>18</v>
      </c>
      <c r="G49" s="83">
        <f t="shared" si="12"/>
        <v>0</v>
      </c>
      <c r="H49" s="83">
        <f t="shared" si="12"/>
        <v>16</v>
      </c>
      <c r="I49" s="83">
        <f t="shared" si="12"/>
        <v>0</v>
      </c>
      <c r="J49" s="17">
        <f t="shared" si="12"/>
        <v>16</v>
      </c>
      <c r="K49" s="17">
        <f t="shared" si="12"/>
        <v>0</v>
      </c>
      <c r="L49" s="17">
        <f t="shared" si="12"/>
        <v>21</v>
      </c>
      <c r="M49" s="17">
        <f t="shared" si="12"/>
        <v>0</v>
      </c>
      <c r="N49" s="83">
        <f t="shared" si="12"/>
        <v>8</v>
      </c>
      <c r="O49" s="83">
        <f t="shared" si="12"/>
        <v>0</v>
      </c>
      <c r="P49" s="83">
        <f t="shared" si="12"/>
        <v>6</v>
      </c>
      <c r="Q49" s="83">
        <f t="shared" si="12"/>
        <v>4</v>
      </c>
      <c r="R49" s="17">
        <f t="shared" si="12"/>
        <v>8</v>
      </c>
      <c r="S49" s="17">
        <f t="shared" si="12"/>
        <v>4</v>
      </c>
      <c r="T49" s="17">
        <f t="shared" si="12"/>
        <v>0</v>
      </c>
      <c r="U49" s="17">
        <f t="shared" si="12"/>
        <v>0</v>
      </c>
      <c r="V49" s="18"/>
      <c r="W49" s="7"/>
    </row>
    <row r="50" spans="1:23" ht="33" customHeight="1">
      <c r="A50" s="142" t="s">
        <v>37</v>
      </c>
      <c r="B50" s="143"/>
      <c r="C50" s="73" t="s">
        <v>125</v>
      </c>
      <c r="D50" s="61">
        <v>2</v>
      </c>
      <c r="E50" s="61">
        <v>2</v>
      </c>
      <c r="F50" s="74"/>
      <c r="G50" s="74"/>
      <c r="H50" s="74"/>
      <c r="I50" s="74"/>
      <c r="J50" s="64">
        <v>2</v>
      </c>
      <c r="K50" s="64"/>
      <c r="L50" s="64"/>
      <c r="M50" s="64"/>
      <c r="N50" s="74"/>
      <c r="O50" s="74"/>
      <c r="P50" s="74"/>
      <c r="Q50" s="74"/>
      <c r="R50" s="64"/>
      <c r="S50" s="64"/>
      <c r="T50" s="64"/>
      <c r="U50" s="64"/>
      <c r="V50" s="75"/>
      <c r="W50" s="7">
        <f t="shared" si="0"/>
        <v>21</v>
      </c>
    </row>
    <row r="51" spans="1:23" ht="33" customHeight="1">
      <c r="A51" s="144"/>
      <c r="B51" s="145"/>
      <c r="C51" s="79" t="s">
        <v>126</v>
      </c>
      <c r="D51" s="76">
        <v>2</v>
      </c>
      <c r="E51" s="76">
        <v>2</v>
      </c>
      <c r="F51" s="77"/>
      <c r="G51" s="77"/>
      <c r="H51" s="77"/>
      <c r="I51" s="77"/>
      <c r="J51" s="72"/>
      <c r="K51" s="72"/>
      <c r="L51" s="72">
        <v>2</v>
      </c>
      <c r="M51" s="72"/>
      <c r="N51" s="77"/>
      <c r="O51" s="77"/>
      <c r="P51" s="77"/>
      <c r="Q51" s="77"/>
      <c r="R51" s="72"/>
      <c r="S51" s="72"/>
      <c r="T51" s="72"/>
      <c r="U51" s="72"/>
      <c r="V51" s="78"/>
      <c r="W51" s="7"/>
    </row>
    <row r="52" spans="1:23" ht="16.5" thickBot="1">
      <c r="A52" s="146"/>
      <c r="B52" s="147"/>
      <c r="C52" s="69" t="s">
        <v>110</v>
      </c>
      <c r="D52" s="17">
        <f>SUM(D50:D51)</f>
        <v>4</v>
      </c>
      <c r="E52" s="17">
        <f aca="true" t="shared" si="13" ref="E52:U52">SUM(E50:E51)</f>
        <v>4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17">
        <f t="shared" si="13"/>
        <v>0</v>
      </c>
      <c r="J52" s="17">
        <f t="shared" si="13"/>
        <v>2</v>
      </c>
      <c r="K52" s="17">
        <f t="shared" si="13"/>
        <v>0</v>
      </c>
      <c r="L52" s="17">
        <f t="shared" si="13"/>
        <v>2</v>
      </c>
      <c r="M52" s="17">
        <f t="shared" si="13"/>
        <v>0</v>
      </c>
      <c r="N52" s="17">
        <f t="shared" si="13"/>
        <v>0</v>
      </c>
      <c r="O52" s="17">
        <f t="shared" si="13"/>
        <v>0</v>
      </c>
      <c r="P52" s="17">
        <f t="shared" si="13"/>
        <v>0</v>
      </c>
      <c r="Q52" s="17">
        <f t="shared" si="13"/>
        <v>0</v>
      </c>
      <c r="R52" s="17">
        <f t="shared" si="13"/>
        <v>0</v>
      </c>
      <c r="S52" s="17">
        <f t="shared" si="13"/>
        <v>0</v>
      </c>
      <c r="T52" s="17">
        <f t="shared" si="13"/>
        <v>0</v>
      </c>
      <c r="U52" s="17">
        <f t="shared" si="13"/>
        <v>0</v>
      </c>
      <c r="V52" s="18"/>
      <c r="W52" s="7"/>
    </row>
    <row r="53" spans="1:23" ht="15.75">
      <c r="A53" s="99" t="s">
        <v>38</v>
      </c>
      <c r="B53" s="128" t="s">
        <v>88</v>
      </c>
      <c r="C53" s="65" t="s">
        <v>39</v>
      </c>
      <c r="D53" s="11">
        <f>E53</f>
        <v>3</v>
      </c>
      <c r="E53" s="11">
        <f>SUM(F53:U53)</f>
        <v>3</v>
      </c>
      <c r="F53" s="10"/>
      <c r="G53" s="10"/>
      <c r="H53" s="10"/>
      <c r="I53" s="10"/>
      <c r="J53" s="4"/>
      <c r="K53" s="4"/>
      <c r="L53" s="4"/>
      <c r="M53" s="4"/>
      <c r="N53" s="10">
        <v>3</v>
      </c>
      <c r="O53" s="10"/>
      <c r="P53" s="10"/>
      <c r="Q53" s="10"/>
      <c r="R53" s="4"/>
      <c r="S53" s="4"/>
      <c r="T53" s="4"/>
      <c r="U53" s="4"/>
      <c r="V53" s="47" t="s">
        <v>10</v>
      </c>
      <c r="W53" s="7">
        <f t="shared" si="0"/>
        <v>31</v>
      </c>
    </row>
    <row r="54" spans="1:23" ht="31.5">
      <c r="A54" s="99"/>
      <c r="B54" s="98"/>
      <c r="C54" s="65" t="s">
        <v>40</v>
      </c>
      <c r="D54" s="9">
        <f>E54</f>
        <v>3</v>
      </c>
      <c r="E54" s="11">
        <f>SUM(F54:U54)</f>
        <v>3</v>
      </c>
      <c r="F54" s="12"/>
      <c r="G54" s="12"/>
      <c r="H54" s="12"/>
      <c r="I54" s="12"/>
      <c r="J54" s="1"/>
      <c r="K54" s="1"/>
      <c r="L54" s="1"/>
      <c r="M54" s="1"/>
      <c r="N54" s="12"/>
      <c r="O54" s="12"/>
      <c r="P54" s="12">
        <v>3</v>
      </c>
      <c r="Q54" s="12"/>
      <c r="R54" s="1"/>
      <c r="S54" s="1"/>
      <c r="T54" s="1"/>
      <c r="U54" s="1"/>
      <c r="V54" s="45" t="s">
        <v>10</v>
      </c>
      <c r="W54" s="7">
        <f t="shared" si="0"/>
        <v>32</v>
      </c>
    </row>
    <row r="55" spans="1:23" ht="15.75">
      <c r="A55" s="99"/>
      <c r="B55" s="98"/>
      <c r="C55" s="50" t="s">
        <v>81</v>
      </c>
      <c r="D55" s="9">
        <v>3</v>
      </c>
      <c r="E55" s="11">
        <v>3</v>
      </c>
      <c r="F55" s="12"/>
      <c r="G55" s="12"/>
      <c r="H55" s="12"/>
      <c r="I55" s="12"/>
      <c r="J55" s="1"/>
      <c r="K55" s="1"/>
      <c r="L55" s="1"/>
      <c r="M55" s="1"/>
      <c r="N55" s="12"/>
      <c r="O55" s="12"/>
      <c r="P55" s="12">
        <v>3</v>
      </c>
      <c r="Q55" s="12"/>
      <c r="R55" s="1"/>
      <c r="S55" s="1"/>
      <c r="T55" s="1"/>
      <c r="U55" s="1"/>
      <c r="V55" s="45" t="s">
        <v>10</v>
      </c>
      <c r="W55" s="7">
        <f t="shared" si="0"/>
        <v>32</v>
      </c>
    </row>
    <row r="56" spans="1:23" ht="15.75">
      <c r="A56" s="99"/>
      <c r="B56" s="98"/>
      <c r="C56" s="50" t="s">
        <v>42</v>
      </c>
      <c r="D56" s="11">
        <f>E56</f>
        <v>2</v>
      </c>
      <c r="E56" s="11">
        <f>SUM(F56:U56)</f>
        <v>2</v>
      </c>
      <c r="F56" s="12"/>
      <c r="G56" s="12"/>
      <c r="H56" s="12"/>
      <c r="I56" s="12"/>
      <c r="J56" s="1"/>
      <c r="K56" s="1"/>
      <c r="L56" s="1"/>
      <c r="M56" s="1"/>
      <c r="N56" s="12"/>
      <c r="O56" s="12"/>
      <c r="P56" s="12">
        <v>2</v>
      </c>
      <c r="Q56" s="12"/>
      <c r="R56" s="1"/>
      <c r="S56" s="1"/>
      <c r="T56" s="1"/>
      <c r="U56" s="1"/>
      <c r="V56" s="45" t="s">
        <v>33</v>
      </c>
      <c r="W56" s="7">
        <f t="shared" si="0"/>
        <v>32</v>
      </c>
    </row>
    <row r="57" spans="1:23" ht="15.75">
      <c r="A57" s="99"/>
      <c r="B57" s="98"/>
      <c r="C57" s="50" t="s">
        <v>43</v>
      </c>
      <c r="D57" s="11">
        <f>E57</f>
        <v>2</v>
      </c>
      <c r="E57" s="11">
        <f>SUM(F57:U57)</f>
        <v>2</v>
      </c>
      <c r="F57" s="12"/>
      <c r="G57" s="12"/>
      <c r="H57" s="12"/>
      <c r="I57" s="12"/>
      <c r="J57" s="1"/>
      <c r="K57" s="1"/>
      <c r="L57" s="1"/>
      <c r="M57" s="1"/>
      <c r="N57" s="12"/>
      <c r="O57" s="12"/>
      <c r="P57" s="12"/>
      <c r="Q57" s="12"/>
      <c r="R57" s="1">
        <v>2</v>
      </c>
      <c r="S57" s="1"/>
      <c r="T57" s="1"/>
      <c r="U57" s="1"/>
      <c r="V57" s="45" t="s">
        <v>33</v>
      </c>
      <c r="W57" s="7">
        <f t="shared" si="0"/>
        <v>41</v>
      </c>
    </row>
    <row r="58" spans="1:23" ht="15.75">
      <c r="A58" s="99"/>
      <c r="B58" s="98"/>
      <c r="C58" s="50" t="s">
        <v>82</v>
      </c>
      <c r="D58" s="11">
        <v>3</v>
      </c>
      <c r="E58" s="11">
        <v>3</v>
      </c>
      <c r="F58" s="12"/>
      <c r="G58" s="12"/>
      <c r="H58" s="12"/>
      <c r="I58" s="12"/>
      <c r="J58" s="1"/>
      <c r="K58" s="1"/>
      <c r="L58" s="1"/>
      <c r="M58" s="1"/>
      <c r="N58" s="12"/>
      <c r="O58" s="12"/>
      <c r="P58" s="12">
        <v>3</v>
      </c>
      <c r="Q58" s="12"/>
      <c r="R58" s="1"/>
      <c r="S58" s="1"/>
      <c r="T58" s="1"/>
      <c r="U58" s="1"/>
      <c r="V58" s="45" t="s">
        <v>10</v>
      </c>
      <c r="W58" s="7">
        <f t="shared" si="0"/>
        <v>32</v>
      </c>
    </row>
    <row r="59" spans="1:23" ht="31.5">
      <c r="A59" s="99"/>
      <c r="B59" s="98"/>
      <c r="C59" s="50" t="s">
        <v>45</v>
      </c>
      <c r="D59" s="16">
        <f>E59</f>
        <v>3</v>
      </c>
      <c r="E59" s="16">
        <f>SUM(F59:U59)</f>
        <v>3</v>
      </c>
      <c r="F59" s="12"/>
      <c r="G59" s="12"/>
      <c r="H59" s="12"/>
      <c r="I59" s="12"/>
      <c r="J59" s="1"/>
      <c r="K59" s="1"/>
      <c r="L59" s="1"/>
      <c r="M59" s="1"/>
      <c r="N59" s="12"/>
      <c r="O59" s="12"/>
      <c r="P59" s="12"/>
      <c r="Q59" s="12"/>
      <c r="R59" s="1"/>
      <c r="S59" s="1"/>
      <c r="T59" s="1">
        <v>3</v>
      </c>
      <c r="U59" s="1"/>
      <c r="V59" s="45" t="s">
        <v>10</v>
      </c>
      <c r="W59" s="7">
        <f t="shared" si="0"/>
        <v>42</v>
      </c>
    </row>
    <row r="60" spans="1:23" ht="15.75">
      <c r="A60" s="99"/>
      <c r="B60" s="98"/>
      <c r="C60" s="50" t="s">
        <v>83</v>
      </c>
      <c r="D60" s="11">
        <v>3</v>
      </c>
      <c r="E60" s="11">
        <v>3</v>
      </c>
      <c r="F60" s="12"/>
      <c r="G60" s="12"/>
      <c r="H60" s="12">
        <v>3</v>
      </c>
      <c r="I60" s="12"/>
      <c r="J60" s="1"/>
      <c r="K60" s="1"/>
      <c r="L60" s="1"/>
      <c r="M60" s="1"/>
      <c r="N60" s="12"/>
      <c r="O60" s="12"/>
      <c r="P60" s="12"/>
      <c r="Q60" s="12"/>
      <c r="R60" s="1"/>
      <c r="S60" s="1"/>
      <c r="T60" s="1"/>
      <c r="U60" s="1"/>
      <c r="V60" s="49" t="s">
        <v>72</v>
      </c>
      <c r="W60" s="7">
        <f t="shared" si="0"/>
        <v>12</v>
      </c>
    </row>
    <row r="61" spans="1:23" ht="15.75">
      <c r="A61" s="99"/>
      <c r="B61" s="98"/>
      <c r="C61" s="50" t="s">
        <v>46</v>
      </c>
      <c r="D61" s="16">
        <f aca="true" t="shared" si="14" ref="D61:D69">E61</f>
        <v>3</v>
      </c>
      <c r="E61" s="16">
        <f aca="true" t="shared" si="15" ref="E61:E69">SUM(F61:U61)</f>
        <v>3</v>
      </c>
      <c r="F61" s="12"/>
      <c r="G61" s="12"/>
      <c r="H61" s="12"/>
      <c r="I61" s="12"/>
      <c r="J61" s="1">
        <v>3</v>
      </c>
      <c r="K61" s="1"/>
      <c r="L61" s="21"/>
      <c r="M61" s="1"/>
      <c r="N61" s="12"/>
      <c r="O61" s="12"/>
      <c r="P61" s="12"/>
      <c r="Q61" s="12"/>
      <c r="R61" s="1"/>
      <c r="S61" s="1"/>
      <c r="T61" s="1"/>
      <c r="U61" s="1"/>
      <c r="V61" s="45" t="s">
        <v>10</v>
      </c>
      <c r="W61" s="7">
        <f aca="true" t="shared" si="16" ref="W61:W81">IF(F61+G61&gt;0,11,IF(H61+I61&gt;0,12,IF(J61+K61&gt;0,21,IF(L61+M61&gt;0,22,IF(N61+O61&gt;0,31,IF(P61+Q61&gt;0,32,IF(R61+S61&gt;0,41,IF(T61+U61&gt;0,42,""))))))))</f>
        <v>21</v>
      </c>
    </row>
    <row r="62" spans="1:23" ht="30" customHeight="1">
      <c r="A62" s="99"/>
      <c r="B62" s="98"/>
      <c r="C62" s="50" t="s">
        <v>71</v>
      </c>
      <c r="D62" s="16">
        <f t="shared" si="14"/>
        <v>3</v>
      </c>
      <c r="E62" s="16">
        <f t="shared" si="15"/>
        <v>3</v>
      </c>
      <c r="F62" s="12"/>
      <c r="G62" s="12"/>
      <c r="H62" s="12">
        <v>3</v>
      </c>
      <c r="I62" s="12"/>
      <c r="J62" s="21"/>
      <c r="K62" s="1"/>
      <c r="L62" s="1"/>
      <c r="M62" s="1"/>
      <c r="N62" s="12"/>
      <c r="O62" s="12"/>
      <c r="P62" s="12"/>
      <c r="Q62" s="12"/>
      <c r="R62" s="1"/>
      <c r="S62" s="1"/>
      <c r="T62" s="1"/>
      <c r="U62" s="1"/>
      <c r="V62" s="56" t="s">
        <v>94</v>
      </c>
      <c r="W62" s="7">
        <f t="shared" si="16"/>
        <v>12</v>
      </c>
    </row>
    <row r="63" spans="1:23" ht="30" customHeight="1">
      <c r="A63" s="99"/>
      <c r="B63" s="98"/>
      <c r="C63" s="50" t="s">
        <v>77</v>
      </c>
      <c r="D63" s="11">
        <f t="shared" si="14"/>
        <v>3</v>
      </c>
      <c r="E63" s="11">
        <f t="shared" si="15"/>
        <v>3</v>
      </c>
      <c r="F63" s="12">
        <v>3</v>
      </c>
      <c r="G63" s="12"/>
      <c r="H63" s="12"/>
      <c r="I63" s="12"/>
      <c r="J63" s="1"/>
      <c r="K63" s="1"/>
      <c r="L63" s="1"/>
      <c r="M63" s="1"/>
      <c r="N63" s="12"/>
      <c r="O63" s="12"/>
      <c r="P63" s="12"/>
      <c r="Q63" s="12"/>
      <c r="R63" s="1"/>
      <c r="S63" s="1"/>
      <c r="T63" s="1"/>
      <c r="U63" s="1"/>
      <c r="V63" s="56" t="s">
        <v>94</v>
      </c>
      <c r="W63" s="7">
        <f t="shared" si="16"/>
        <v>11</v>
      </c>
    </row>
    <row r="64" spans="1:23" ht="16.5" customHeight="1">
      <c r="A64" s="99"/>
      <c r="B64" s="98"/>
      <c r="C64" s="50" t="s">
        <v>84</v>
      </c>
      <c r="D64" s="16">
        <f t="shared" si="14"/>
        <v>3</v>
      </c>
      <c r="E64" s="16">
        <f t="shared" si="15"/>
        <v>3</v>
      </c>
      <c r="F64" s="12"/>
      <c r="G64" s="12"/>
      <c r="H64" s="14"/>
      <c r="I64" s="12"/>
      <c r="J64" s="1"/>
      <c r="K64" s="1"/>
      <c r="L64" s="1">
        <v>3</v>
      </c>
      <c r="M64" s="1"/>
      <c r="N64" s="14"/>
      <c r="O64" s="12"/>
      <c r="P64" s="12"/>
      <c r="Q64" s="12"/>
      <c r="R64" s="1"/>
      <c r="S64" s="1"/>
      <c r="T64" s="1"/>
      <c r="U64" s="1"/>
      <c r="V64" s="45" t="s">
        <v>10</v>
      </c>
      <c r="W64" s="7">
        <f t="shared" si="16"/>
        <v>22</v>
      </c>
    </row>
    <row r="65" spans="1:23" ht="15.75">
      <c r="A65" s="99"/>
      <c r="B65" s="98"/>
      <c r="C65" s="50" t="s">
        <v>48</v>
      </c>
      <c r="D65" s="11">
        <f t="shared" si="14"/>
        <v>2</v>
      </c>
      <c r="E65" s="11">
        <f t="shared" si="15"/>
        <v>2</v>
      </c>
      <c r="F65" s="12"/>
      <c r="G65" s="12"/>
      <c r="H65" s="12"/>
      <c r="I65" s="12"/>
      <c r="J65" s="1"/>
      <c r="K65" s="1"/>
      <c r="L65" s="1"/>
      <c r="M65" s="1"/>
      <c r="N65" s="12"/>
      <c r="O65" s="12"/>
      <c r="P65" s="12"/>
      <c r="Q65" s="12"/>
      <c r="R65" s="1">
        <v>2</v>
      </c>
      <c r="S65" s="1"/>
      <c r="T65" s="1"/>
      <c r="U65" s="1"/>
      <c r="V65" s="45" t="s">
        <v>10</v>
      </c>
      <c r="W65" s="7">
        <f t="shared" si="16"/>
        <v>41</v>
      </c>
    </row>
    <row r="66" spans="1:23" ht="15.75">
      <c r="A66" s="99"/>
      <c r="B66" s="86"/>
      <c r="C66" s="84" t="s">
        <v>123</v>
      </c>
      <c r="D66" s="11">
        <f t="shared" si="14"/>
        <v>3</v>
      </c>
      <c r="E66" s="11">
        <f t="shared" si="15"/>
        <v>3</v>
      </c>
      <c r="F66" s="12"/>
      <c r="G66" s="12"/>
      <c r="H66" s="12"/>
      <c r="I66" s="12"/>
      <c r="J66" s="1"/>
      <c r="K66" s="1"/>
      <c r="L66" s="1"/>
      <c r="M66" s="1"/>
      <c r="N66" s="12"/>
      <c r="O66" s="12"/>
      <c r="P66" s="12"/>
      <c r="Q66" s="12"/>
      <c r="R66" s="1">
        <v>3</v>
      </c>
      <c r="S66" s="1"/>
      <c r="T66" s="1"/>
      <c r="U66" s="1"/>
      <c r="V66" s="45" t="s">
        <v>10</v>
      </c>
      <c r="W66" s="7">
        <f t="shared" si="16"/>
        <v>41</v>
      </c>
    </row>
    <row r="67" spans="1:23" ht="31.5">
      <c r="A67" s="99"/>
      <c r="B67" s="97" t="s">
        <v>99</v>
      </c>
      <c r="C67" s="50" t="s">
        <v>41</v>
      </c>
      <c r="D67" s="11">
        <f t="shared" si="14"/>
        <v>2</v>
      </c>
      <c r="E67" s="11">
        <f t="shared" si="15"/>
        <v>2</v>
      </c>
      <c r="F67" s="12"/>
      <c r="G67" s="12"/>
      <c r="H67" s="12"/>
      <c r="I67" s="12"/>
      <c r="J67" s="1"/>
      <c r="K67" s="1"/>
      <c r="L67" s="1"/>
      <c r="M67" s="1"/>
      <c r="N67" s="12">
        <v>2</v>
      </c>
      <c r="O67" s="12"/>
      <c r="P67" s="12"/>
      <c r="Q67" s="12"/>
      <c r="R67" s="1"/>
      <c r="S67" s="1"/>
      <c r="T67" s="1"/>
      <c r="U67" s="1"/>
      <c r="V67" s="45" t="s">
        <v>33</v>
      </c>
      <c r="W67" s="7">
        <f t="shared" si="16"/>
        <v>31</v>
      </c>
    </row>
    <row r="68" spans="1:23" ht="15.75">
      <c r="A68" s="99"/>
      <c r="B68" s="98"/>
      <c r="C68" s="50" t="s">
        <v>44</v>
      </c>
      <c r="D68" s="11">
        <f t="shared" si="14"/>
        <v>3</v>
      </c>
      <c r="E68" s="11">
        <f t="shared" si="15"/>
        <v>3</v>
      </c>
      <c r="F68" s="12"/>
      <c r="G68" s="12"/>
      <c r="H68" s="12"/>
      <c r="I68" s="12"/>
      <c r="J68" s="1"/>
      <c r="K68" s="1"/>
      <c r="L68" s="1"/>
      <c r="M68" s="1"/>
      <c r="N68" s="12">
        <v>3</v>
      </c>
      <c r="O68" s="12"/>
      <c r="P68" s="12"/>
      <c r="Q68" s="12"/>
      <c r="R68" s="1"/>
      <c r="S68" s="1"/>
      <c r="T68" s="1"/>
      <c r="U68" s="1"/>
      <c r="V68" s="45" t="s">
        <v>10</v>
      </c>
      <c r="W68" s="7">
        <f t="shared" si="16"/>
        <v>31</v>
      </c>
    </row>
    <row r="69" spans="1:23" ht="31.5">
      <c r="A69" s="99"/>
      <c r="B69" s="98"/>
      <c r="C69" s="50" t="s">
        <v>65</v>
      </c>
      <c r="D69" s="16">
        <f t="shared" si="14"/>
        <v>3</v>
      </c>
      <c r="E69" s="16">
        <f t="shared" si="15"/>
        <v>3</v>
      </c>
      <c r="F69" s="12"/>
      <c r="G69" s="12"/>
      <c r="H69" s="12"/>
      <c r="I69" s="12"/>
      <c r="J69" s="1"/>
      <c r="K69" s="1"/>
      <c r="L69" s="1"/>
      <c r="M69" s="1"/>
      <c r="N69" s="12"/>
      <c r="O69" s="12"/>
      <c r="P69" s="12">
        <v>3</v>
      </c>
      <c r="Q69" s="12"/>
      <c r="R69" s="1"/>
      <c r="S69" s="1"/>
      <c r="T69" s="1"/>
      <c r="U69" s="1"/>
      <c r="V69" s="45" t="s">
        <v>10</v>
      </c>
      <c r="W69" s="7">
        <f t="shared" si="16"/>
        <v>32</v>
      </c>
    </row>
    <row r="70" spans="1:23" ht="15.75">
      <c r="A70" s="99"/>
      <c r="B70" s="98"/>
      <c r="C70" s="50" t="s">
        <v>73</v>
      </c>
      <c r="D70" s="16">
        <v>3</v>
      </c>
      <c r="E70" s="16">
        <v>3</v>
      </c>
      <c r="F70" s="12"/>
      <c r="G70" s="12"/>
      <c r="H70" s="12"/>
      <c r="I70" s="12"/>
      <c r="J70" s="1"/>
      <c r="K70" s="1"/>
      <c r="L70" s="1"/>
      <c r="M70" s="1"/>
      <c r="N70" s="12"/>
      <c r="O70" s="12"/>
      <c r="P70" s="12">
        <v>3</v>
      </c>
      <c r="Q70" s="12"/>
      <c r="R70" s="1"/>
      <c r="S70" s="1"/>
      <c r="T70" s="1"/>
      <c r="U70" s="1"/>
      <c r="V70" s="45" t="s">
        <v>10</v>
      </c>
      <c r="W70" s="7">
        <f t="shared" si="16"/>
        <v>32</v>
      </c>
    </row>
    <row r="71" spans="1:23" ht="15.75">
      <c r="A71" s="99"/>
      <c r="B71" s="98"/>
      <c r="C71" s="50" t="s">
        <v>66</v>
      </c>
      <c r="D71" s="16">
        <f>E71</f>
        <v>2</v>
      </c>
      <c r="E71" s="16">
        <f>SUM(F71:U71)</f>
        <v>2</v>
      </c>
      <c r="F71" s="12"/>
      <c r="G71" s="12"/>
      <c r="H71" s="12"/>
      <c r="I71" s="12"/>
      <c r="J71" s="1"/>
      <c r="K71" s="1"/>
      <c r="L71" s="1"/>
      <c r="M71" s="1"/>
      <c r="N71" s="12"/>
      <c r="O71" s="12"/>
      <c r="P71" s="12">
        <v>2</v>
      </c>
      <c r="Q71" s="12"/>
      <c r="R71" s="1"/>
      <c r="S71" s="1"/>
      <c r="T71" s="1"/>
      <c r="U71" s="1"/>
      <c r="V71" s="45" t="s">
        <v>10</v>
      </c>
      <c r="W71" s="7">
        <f t="shared" si="16"/>
        <v>32</v>
      </c>
    </row>
    <row r="72" spans="1:23" ht="15.75">
      <c r="A72" s="99"/>
      <c r="B72" s="98"/>
      <c r="C72" s="50" t="s">
        <v>67</v>
      </c>
      <c r="D72" s="11">
        <f>E72</f>
        <v>3</v>
      </c>
      <c r="E72" s="11">
        <f>SUM(F72:U72)</f>
        <v>3</v>
      </c>
      <c r="F72" s="12"/>
      <c r="G72" s="12"/>
      <c r="H72" s="12"/>
      <c r="I72" s="12"/>
      <c r="J72" s="1"/>
      <c r="K72" s="1"/>
      <c r="L72" s="1"/>
      <c r="M72" s="1"/>
      <c r="N72" s="12"/>
      <c r="O72" s="12"/>
      <c r="P72" s="12">
        <v>3</v>
      </c>
      <c r="Q72" s="12"/>
      <c r="R72" s="1"/>
      <c r="S72" s="1"/>
      <c r="T72" s="1"/>
      <c r="U72" s="1"/>
      <c r="V72" s="23" t="s">
        <v>10</v>
      </c>
      <c r="W72" s="7"/>
    </row>
    <row r="73" spans="1:23" ht="31.5">
      <c r="A73" s="99"/>
      <c r="B73" s="98"/>
      <c r="C73" s="50" t="s">
        <v>74</v>
      </c>
      <c r="D73" s="16">
        <f>E73</f>
        <v>3</v>
      </c>
      <c r="E73" s="16">
        <f>SUM(F73:U73)</f>
        <v>3</v>
      </c>
      <c r="F73" s="12"/>
      <c r="G73" s="12"/>
      <c r="H73" s="12"/>
      <c r="I73" s="12"/>
      <c r="J73" s="1"/>
      <c r="K73" s="1"/>
      <c r="L73" s="1"/>
      <c r="M73" s="1"/>
      <c r="N73" s="12"/>
      <c r="O73" s="12"/>
      <c r="P73" s="12"/>
      <c r="Q73" s="12"/>
      <c r="R73" s="1"/>
      <c r="S73" s="1"/>
      <c r="T73" s="1">
        <v>3</v>
      </c>
      <c r="U73" s="1"/>
      <c r="V73" s="45" t="s">
        <v>10</v>
      </c>
      <c r="W73" s="7">
        <f t="shared" si="16"/>
        <v>42</v>
      </c>
    </row>
    <row r="74" spans="1:23" ht="15.75">
      <c r="A74" s="99"/>
      <c r="B74" s="98"/>
      <c r="C74" s="50" t="s">
        <v>76</v>
      </c>
      <c r="D74" s="11">
        <v>3</v>
      </c>
      <c r="E74" s="11">
        <v>3</v>
      </c>
      <c r="F74" s="12">
        <v>3</v>
      </c>
      <c r="G74" s="12"/>
      <c r="H74" s="12"/>
      <c r="I74" s="12"/>
      <c r="J74" s="1"/>
      <c r="K74" s="1"/>
      <c r="L74" s="1"/>
      <c r="M74" s="1"/>
      <c r="N74" s="12"/>
      <c r="O74" s="12"/>
      <c r="P74" s="12"/>
      <c r="Q74" s="12"/>
      <c r="R74" s="1"/>
      <c r="S74" s="1"/>
      <c r="T74" s="1"/>
      <c r="U74" s="1"/>
      <c r="V74" s="45" t="s">
        <v>10</v>
      </c>
      <c r="W74" s="7">
        <f t="shared" si="16"/>
        <v>11</v>
      </c>
    </row>
    <row r="75" spans="1:23" ht="31.5">
      <c r="A75" s="99"/>
      <c r="B75" s="98"/>
      <c r="C75" s="50" t="s">
        <v>47</v>
      </c>
      <c r="D75" s="11">
        <f aca="true" t="shared" si="17" ref="D75:D81">E75</f>
        <v>2</v>
      </c>
      <c r="E75" s="11">
        <f aca="true" t="shared" si="18" ref="E75:E82">SUM(F75:U75)</f>
        <v>2</v>
      </c>
      <c r="F75" s="12"/>
      <c r="G75" s="12"/>
      <c r="H75" s="12"/>
      <c r="I75" s="12"/>
      <c r="J75" s="1"/>
      <c r="K75" s="1"/>
      <c r="L75" s="1"/>
      <c r="M75" s="1"/>
      <c r="N75" s="12"/>
      <c r="O75" s="12"/>
      <c r="P75" s="12">
        <v>2</v>
      </c>
      <c r="Q75" s="12"/>
      <c r="R75" s="1"/>
      <c r="S75" s="1"/>
      <c r="T75" s="1"/>
      <c r="U75" s="1"/>
      <c r="V75" s="45" t="s">
        <v>10</v>
      </c>
      <c r="W75" s="7">
        <f t="shared" si="16"/>
        <v>32</v>
      </c>
    </row>
    <row r="76" spans="1:23" ht="15.75">
      <c r="A76" s="99"/>
      <c r="B76" s="98"/>
      <c r="C76" s="50" t="s">
        <v>49</v>
      </c>
      <c r="D76" s="11">
        <f t="shared" si="17"/>
        <v>3</v>
      </c>
      <c r="E76" s="11">
        <f t="shared" si="18"/>
        <v>3</v>
      </c>
      <c r="F76" s="12"/>
      <c r="G76" s="12"/>
      <c r="H76" s="12"/>
      <c r="I76" s="12"/>
      <c r="J76" s="1"/>
      <c r="K76" s="1"/>
      <c r="L76" s="1"/>
      <c r="M76" s="1"/>
      <c r="N76" s="12">
        <v>3</v>
      </c>
      <c r="O76" s="12"/>
      <c r="P76" s="12"/>
      <c r="Q76" s="12"/>
      <c r="R76" s="1"/>
      <c r="S76" s="1"/>
      <c r="T76" s="1"/>
      <c r="U76" s="1"/>
      <c r="V76" s="45" t="s">
        <v>10</v>
      </c>
      <c r="W76" s="7">
        <f t="shared" si="16"/>
        <v>31</v>
      </c>
    </row>
    <row r="77" spans="1:23" ht="15.75">
      <c r="A77" s="99"/>
      <c r="B77" s="98"/>
      <c r="C77" s="50" t="s">
        <v>60</v>
      </c>
      <c r="D77" s="16">
        <f t="shared" si="17"/>
        <v>2</v>
      </c>
      <c r="E77" s="16">
        <f t="shared" si="18"/>
        <v>2</v>
      </c>
      <c r="F77" s="12"/>
      <c r="G77" s="12"/>
      <c r="H77" s="12"/>
      <c r="I77" s="12"/>
      <c r="J77" s="1"/>
      <c r="K77" s="1"/>
      <c r="L77" s="1"/>
      <c r="M77" s="1"/>
      <c r="N77" s="12">
        <v>2</v>
      </c>
      <c r="O77" s="12"/>
      <c r="P77" s="12"/>
      <c r="Q77" s="12"/>
      <c r="R77" s="1"/>
      <c r="S77" s="1"/>
      <c r="T77" s="1"/>
      <c r="U77" s="1"/>
      <c r="V77" s="45" t="s">
        <v>10</v>
      </c>
      <c r="W77" s="7">
        <f t="shared" si="16"/>
        <v>31</v>
      </c>
    </row>
    <row r="78" spans="1:23" ht="31.5">
      <c r="A78" s="99"/>
      <c r="B78" s="98"/>
      <c r="C78" s="50" t="s">
        <v>75</v>
      </c>
      <c r="D78" s="16">
        <f t="shared" si="17"/>
        <v>3</v>
      </c>
      <c r="E78" s="16">
        <f t="shared" si="18"/>
        <v>3</v>
      </c>
      <c r="F78" s="12"/>
      <c r="G78" s="12"/>
      <c r="H78" s="12"/>
      <c r="I78" s="12"/>
      <c r="J78" s="1"/>
      <c r="K78" s="1"/>
      <c r="L78" s="1"/>
      <c r="M78" s="1"/>
      <c r="N78" s="12"/>
      <c r="O78" s="12"/>
      <c r="P78" s="12"/>
      <c r="Q78" s="12"/>
      <c r="R78" s="1"/>
      <c r="S78" s="1"/>
      <c r="T78" s="1">
        <v>3</v>
      </c>
      <c r="U78" s="1"/>
      <c r="V78" s="45" t="s">
        <v>10</v>
      </c>
      <c r="W78" s="7">
        <f t="shared" si="16"/>
        <v>42</v>
      </c>
    </row>
    <row r="79" spans="1:23" ht="15.75">
      <c r="A79" s="99"/>
      <c r="B79" s="98"/>
      <c r="C79" s="50" t="s">
        <v>50</v>
      </c>
      <c r="D79" s="16">
        <f t="shared" si="17"/>
        <v>2</v>
      </c>
      <c r="E79" s="16">
        <f t="shared" si="18"/>
        <v>2</v>
      </c>
      <c r="F79" s="12"/>
      <c r="G79" s="12"/>
      <c r="H79" s="12"/>
      <c r="I79" s="12"/>
      <c r="J79" s="1"/>
      <c r="K79" s="1"/>
      <c r="L79" s="1"/>
      <c r="M79" s="1"/>
      <c r="N79" s="12"/>
      <c r="O79" s="12"/>
      <c r="P79" s="12">
        <v>2</v>
      </c>
      <c r="Q79" s="12"/>
      <c r="R79" s="1"/>
      <c r="S79" s="1"/>
      <c r="T79" s="1"/>
      <c r="U79" s="1"/>
      <c r="V79" s="45" t="s">
        <v>10</v>
      </c>
      <c r="W79" s="7">
        <f t="shared" si="16"/>
        <v>32</v>
      </c>
    </row>
    <row r="80" spans="1:23" ht="15.75">
      <c r="A80" s="99"/>
      <c r="B80" s="98"/>
      <c r="C80" s="50" t="s">
        <v>51</v>
      </c>
      <c r="D80" s="1">
        <f t="shared" si="17"/>
        <v>3</v>
      </c>
      <c r="E80" s="1">
        <f t="shared" si="18"/>
        <v>3</v>
      </c>
      <c r="F80" s="12"/>
      <c r="G80" s="12"/>
      <c r="H80" s="12"/>
      <c r="I80" s="12"/>
      <c r="J80" s="1"/>
      <c r="K80" s="1"/>
      <c r="L80" s="1"/>
      <c r="M80" s="1"/>
      <c r="N80" s="12"/>
      <c r="O80" s="12"/>
      <c r="P80" s="12"/>
      <c r="Q80" s="12"/>
      <c r="R80" s="1"/>
      <c r="S80" s="1"/>
      <c r="T80" s="1">
        <v>3</v>
      </c>
      <c r="U80" s="1"/>
      <c r="V80" s="45" t="s">
        <v>10</v>
      </c>
      <c r="W80" s="7">
        <f t="shared" si="16"/>
        <v>42</v>
      </c>
    </row>
    <row r="81" spans="1:23" ht="15.75">
      <c r="A81" s="99"/>
      <c r="B81" s="86"/>
      <c r="C81" s="50" t="s">
        <v>68</v>
      </c>
      <c r="D81" s="11">
        <f t="shared" si="17"/>
        <v>3</v>
      </c>
      <c r="E81" s="11">
        <f t="shared" si="18"/>
        <v>3</v>
      </c>
      <c r="F81" s="12"/>
      <c r="G81" s="12"/>
      <c r="H81" s="12"/>
      <c r="I81" s="12"/>
      <c r="J81" s="1"/>
      <c r="K81" s="1"/>
      <c r="L81" s="1"/>
      <c r="M81" s="1"/>
      <c r="N81" s="12"/>
      <c r="O81" s="12"/>
      <c r="P81" s="12"/>
      <c r="Q81" s="12"/>
      <c r="R81" s="1"/>
      <c r="S81" s="1"/>
      <c r="T81" s="1">
        <v>3</v>
      </c>
      <c r="U81" s="1"/>
      <c r="V81" s="29" t="s">
        <v>10</v>
      </c>
      <c r="W81" s="7">
        <f t="shared" si="16"/>
        <v>42</v>
      </c>
    </row>
    <row r="82" spans="1:23" ht="41.25">
      <c r="A82" s="99"/>
      <c r="B82" s="82"/>
      <c r="C82" s="50" t="s">
        <v>120</v>
      </c>
      <c r="D82" s="11">
        <v>4</v>
      </c>
      <c r="E82" s="11">
        <f t="shared" si="18"/>
        <v>6</v>
      </c>
      <c r="F82" s="12"/>
      <c r="G82" s="12"/>
      <c r="H82" s="12"/>
      <c r="I82" s="12"/>
      <c r="J82" s="1"/>
      <c r="K82" s="1"/>
      <c r="L82" s="1"/>
      <c r="M82" s="1"/>
      <c r="N82" s="12"/>
      <c r="O82" s="12"/>
      <c r="P82" s="12"/>
      <c r="Q82" s="12"/>
      <c r="R82" s="1"/>
      <c r="S82" s="1"/>
      <c r="T82" s="1"/>
      <c r="U82" s="1">
        <v>6</v>
      </c>
      <c r="V82" s="45" t="s">
        <v>121</v>
      </c>
      <c r="W82" s="7"/>
    </row>
    <row r="83" spans="1:22" ht="15.75">
      <c r="A83" s="104"/>
      <c r="B83" s="51"/>
      <c r="C83" s="70" t="s">
        <v>111</v>
      </c>
      <c r="D83" s="15">
        <f>SUM(D53:D82)-D59-D61-D62-D64-D69-D70-D71-D73-D77-D78-D79</f>
        <v>53</v>
      </c>
      <c r="E83" s="15">
        <f aca="true" t="shared" si="19" ref="E83:U83">SUM(E53:E82)-E59-E61-E62-E64-E69-E70-E71-E73-E77-E78-E79</f>
        <v>55</v>
      </c>
      <c r="F83" s="14">
        <f t="shared" si="19"/>
        <v>6</v>
      </c>
      <c r="G83" s="14">
        <f t="shared" si="19"/>
        <v>0</v>
      </c>
      <c r="H83" s="14">
        <f t="shared" si="19"/>
        <v>3</v>
      </c>
      <c r="I83" s="14">
        <f t="shared" si="19"/>
        <v>0</v>
      </c>
      <c r="J83" s="15">
        <f t="shared" si="19"/>
        <v>0</v>
      </c>
      <c r="K83" s="15">
        <f t="shared" si="19"/>
        <v>0</v>
      </c>
      <c r="L83" s="15">
        <f t="shared" si="19"/>
        <v>0</v>
      </c>
      <c r="M83" s="15">
        <f t="shared" si="19"/>
        <v>0</v>
      </c>
      <c r="N83" s="14">
        <f t="shared" si="19"/>
        <v>11</v>
      </c>
      <c r="O83" s="14">
        <f t="shared" si="19"/>
        <v>0</v>
      </c>
      <c r="P83" s="14">
        <f t="shared" si="19"/>
        <v>16</v>
      </c>
      <c r="Q83" s="14">
        <f t="shared" si="19"/>
        <v>0</v>
      </c>
      <c r="R83" s="15">
        <f t="shared" si="19"/>
        <v>7</v>
      </c>
      <c r="S83" s="15">
        <f t="shared" si="19"/>
        <v>0</v>
      </c>
      <c r="T83" s="15">
        <f t="shared" si="19"/>
        <v>6</v>
      </c>
      <c r="U83" s="15">
        <f t="shared" si="19"/>
        <v>6</v>
      </c>
      <c r="V83" s="55"/>
    </row>
    <row r="84" spans="1:22" ht="15.75" thickBot="1">
      <c r="A84" s="102" t="s">
        <v>112</v>
      </c>
      <c r="B84" s="103"/>
      <c r="C84" s="103"/>
      <c r="D84" s="30">
        <f aca="true" t="shared" si="20" ref="D84:U84">D83+D52</f>
        <v>57</v>
      </c>
      <c r="E84" s="30">
        <f t="shared" si="20"/>
        <v>59</v>
      </c>
      <c r="F84" s="31">
        <f t="shared" si="20"/>
        <v>6</v>
      </c>
      <c r="G84" s="31">
        <f t="shared" si="20"/>
        <v>0</v>
      </c>
      <c r="H84" s="31">
        <f t="shared" si="20"/>
        <v>3</v>
      </c>
      <c r="I84" s="31">
        <f t="shared" si="20"/>
        <v>0</v>
      </c>
      <c r="J84" s="30">
        <f t="shared" si="20"/>
        <v>2</v>
      </c>
      <c r="K84" s="30">
        <f t="shared" si="20"/>
        <v>0</v>
      </c>
      <c r="L84" s="30">
        <f t="shared" si="20"/>
        <v>2</v>
      </c>
      <c r="M84" s="30">
        <f t="shared" si="20"/>
        <v>0</v>
      </c>
      <c r="N84" s="31">
        <f t="shared" si="20"/>
        <v>11</v>
      </c>
      <c r="O84" s="31">
        <f t="shared" si="20"/>
        <v>0</v>
      </c>
      <c r="P84" s="31">
        <f t="shared" si="20"/>
        <v>16</v>
      </c>
      <c r="Q84" s="31">
        <f t="shared" si="20"/>
        <v>0</v>
      </c>
      <c r="R84" s="30">
        <f t="shared" si="20"/>
        <v>7</v>
      </c>
      <c r="S84" s="30">
        <f t="shared" si="20"/>
        <v>0</v>
      </c>
      <c r="T84" s="30">
        <f t="shared" si="20"/>
        <v>6</v>
      </c>
      <c r="U84" s="30">
        <f t="shared" si="20"/>
        <v>6</v>
      </c>
      <c r="V84" s="32"/>
    </row>
    <row r="85" spans="1:22" ht="15.75" thickBot="1">
      <c r="A85" s="110" t="s">
        <v>52</v>
      </c>
      <c r="B85" s="111"/>
      <c r="C85" s="111"/>
      <c r="D85" s="20">
        <f aca="true" t="shared" si="21" ref="D85:U85">D84+D49</f>
        <v>144</v>
      </c>
      <c r="E85" s="20">
        <f t="shared" si="21"/>
        <v>160</v>
      </c>
      <c r="F85" s="33">
        <f t="shared" si="21"/>
        <v>24</v>
      </c>
      <c r="G85" s="33">
        <f t="shared" si="21"/>
        <v>0</v>
      </c>
      <c r="H85" s="33">
        <f t="shared" si="21"/>
        <v>19</v>
      </c>
      <c r="I85" s="33">
        <f t="shared" si="21"/>
        <v>0</v>
      </c>
      <c r="J85" s="20">
        <f t="shared" si="21"/>
        <v>18</v>
      </c>
      <c r="K85" s="20">
        <f t="shared" si="21"/>
        <v>0</v>
      </c>
      <c r="L85" s="20">
        <f t="shared" si="21"/>
        <v>23</v>
      </c>
      <c r="M85" s="20">
        <f t="shared" si="21"/>
        <v>0</v>
      </c>
      <c r="N85" s="33">
        <f t="shared" si="21"/>
        <v>19</v>
      </c>
      <c r="O85" s="33">
        <f t="shared" si="21"/>
        <v>0</v>
      </c>
      <c r="P85" s="33">
        <f t="shared" si="21"/>
        <v>22</v>
      </c>
      <c r="Q85" s="33">
        <f t="shared" si="21"/>
        <v>4</v>
      </c>
      <c r="R85" s="20">
        <f t="shared" si="21"/>
        <v>15</v>
      </c>
      <c r="S85" s="20">
        <f t="shared" si="21"/>
        <v>4</v>
      </c>
      <c r="T85" s="20">
        <f t="shared" si="21"/>
        <v>6</v>
      </c>
      <c r="U85" s="20">
        <f t="shared" si="21"/>
        <v>6</v>
      </c>
      <c r="V85" s="34"/>
    </row>
    <row r="86" spans="1:22" ht="16.5" thickBot="1">
      <c r="A86" s="116" t="s">
        <v>53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8"/>
    </row>
    <row r="87" spans="1:22" ht="21">
      <c r="A87" s="112" t="s">
        <v>54</v>
      </c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5"/>
    </row>
    <row r="88" spans="1:22" ht="36" customHeight="1">
      <c r="A88" s="48" t="s">
        <v>55</v>
      </c>
      <c r="B88" s="133" t="s">
        <v>124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5"/>
    </row>
    <row r="89" spans="1:22" ht="15.75" customHeight="1">
      <c r="A89" s="52" t="s">
        <v>89</v>
      </c>
      <c r="B89" s="85" t="s">
        <v>70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6"/>
      <c r="R89" s="86"/>
      <c r="S89" s="86"/>
      <c r="T89" s="86"/>
      <c r="U89" s="86"/>
      <c r="V89" s="87"/>
    </row>
    <row r="90" spans="1:22" ht="15.75">
      <c r="A90" s="53" t="s">
        <v>90</v>
      </c>
      <c r="B90" s="94" t="s">
        <v>128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3"/>
    </row>
    <row r="91" spans="1:22" ht="15.75">
      <c r="A91" s="53" t="s">
        <v>91</v>
      </c>
      <c r="B91" s="91" t="s">
        <v>56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3"/>
    </row>
    <row r="92" spans="1:22" ht="15.75">
      <c r="A92" s="53" t="s">
        <v>92</v>
      </c>
      <c r="B92" s="91" t="s">
        <v>85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3"/>
    </row>
    <row r="93" spans="1:22" ht="15.75" customHeight="1">
      <c r="A93" s="53" t="s">
        <v>93</v>
      </c>
      <c r="B93" s="94" t="s">
        <v>86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</row>
    <row r="94" spans="1:22" ht="16.5" thickBot="1">
      <c r="A94" s="54" t="s">
        <v>119</v>
      </c>
      <c r="B94" s="88" t="s">
        <v>87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90"/>
    </row>
    <row r="95" spans="1:22" ht="15">
      <c r="A95" s="35"/>
      <c r="B95" s="36"/>
      <c r="C95" s="8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</sheetData>
  <sheetProtection/>
  <mergeCells count="42">
    <mergeCell ref="V3:V5"/>
    <mergeCell ref="P4:Q4"/>
    <mergeCell ref="A1:V1"/>
    <mergeCell ref="A2:V2"/>
    <mergeCell ref="J3:M3"/>
    <mergeCell ref="N3:Q3"/>
    <mergeCell ref="R3:U3"/>
    <mergeCell ref="A3:B5"/>
    <mergeCell ref="C3:C5"/>
    <mergeCell ref="D3:D5"/>
    <mergeCell ref="F3:I3"/>
    <mergeCell ref="F4:G4"/>
    <mergeCell ref="E3:E5"/>
    <mergeCell ref="H4:I4"/>
    <mergeCell ref="N4:O4"/>
    <mergeCell ref="B88:V88"/>
    <mergeCell ref="A48:C48"/>
    <mergeCell ref="A49:C49"/>
    <mergeCell ref="A50:B52"/>
    <mergeCell ref="R4:S4"/>
    <mergeCell ref="T4:U4"/>
    <mergeCell ref="J4:K4"/>
    <mergeCell ref="L4:M4"/>
    <mergeCell ref="A85:C85"/>
    <mergeCell ref="A87:V87"/>
    <mergeCell ref="A86:V86"/>
    <mergeCell ref="A6:B19"/>
    <mergeCell ref="A20:B24"/>
    <mergeCell ref="A25:C25"/>
    <mergeCell ref="B53:B66"/>
    <mergeCell ref="B67:B81"/>
    <mergeCell ref="A26:A47"/>
    <mergeCell ref="A84:C84"/>
    <mergeCell ref="A53:A83"/>
    <mergeCell ref="B26:B41"/>
    <mergeCell ref="B42:B47"/>
    <mergeCell ref="B89:V89"/>
    <mergeCell ref="B94:V94"/>
    <mergeCell ref="B90:V90"/>
    <mergeCell ref="B91:V91"/>
    <mergeCell ref="B92:V92"/>
    <mergeCell ref="B93:V93"/>
  </mergeCells>
  <printOptions horizontalCentered="1"/>
  <pageMargins left="0.1968503937007874" right="0.1968503937007874" top="0.44" bottom="0.64" header="0.5118110236220472" footer="0.62"/>
  <pageSetup fitToHeight="2" horizontalDpi="600" verticalDpi="600" orientation="portrait" paperSize="9" scale="67" r:id="rId1"/>
  <rowBreaks count="1" manualBreakCount="1">
    <brk id="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2018-08-13T06:37:59Z</cp:lastPrinted>
  <dcterms:created xsi:type="dcterms:W3CDTF">2010-03-15T10:27:45Z</dcterms:created>
  <dcterms:modified xsi:type="dcterms:W3CDTF">2018-08-13T06:38:35Z</dcterms:modified>
  <cp:category/>
  <cp:version/>
  <cp:contentType/>
  <cp:contentStatus/>
</cp:coreProperties>
</file>